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1700" windowHeight="6285" activeTab="0"/>
  </bookViews>
  <sheets>
    <sheet name="Bursa M'sia PL" sheetId="1" r:id="rId1"/>
    <sheet name="Bursa M'sia BS" sheetId="2" r:id="rId2"/>
    <sheet name="Bursa M'sia Equity" sheetId="3" r:id="rId3"/>
    <sheet name="Bursa M'sia CF" sheetId="4" r:id="rId4"/>
    <sheet name="Bursa M'sia Notes" sheetId="5" r:id="rId5"/>
  </sheets>
  <definedNames>
    <definedName name="NOTE">#REF!</definedName>
    <definedName name="_xlnm.Print_Area" localSheetId="1">'Bursa M''sia BS'!$A$1:$E$56</definedName>
    <definedName name="_xlnm.Print_Area" localSheetId="3">'Bursa M''sia CF'!$A$1:$E$39</definedName>
    <definedName name="_xlnm.Print_Area" localSheetId="0">'Bursa M''sia PL'!$A:$J</definedName>
    <definedName name="_xlnm.Print_Titles" localSheetId="4">'Bursa M''sia Notes'!$1:$6</definedName>
  </definedNames>
  <calcPr fullCalcOnLoad="1"/>
</workbook>
</file>

<file path=xl/sharedStrings.xml><?xml version="1.0" encoding="utf-8"?>
<sst xmlns="http://schemas.openxmlformats.org/spreadsheetml/2006/main" count="339" uniqueCount="261">
  <si>
    <t>EASTERN &amp; ORIENTAL BERHAD (555-K)</t>
  </si>
  <si>
    <t>CONDENSED CONSOLIDATED RESULTS FOR THE 3RD QUARTER ENDED 31 DECEMBER 2004</t>
  </si>
  <si>
    <t>THESE FIGURES HAVE NOT BEEN AUDITED</t>
  </si>
  <si>
    <t>CONDENSED CONSOLIDATED INCOME STATEMENTS</t>
  </si>
  <si>
    <t>Individual Quarter</t>
  </si>
  <si>
    <t>Cumulative Quarter</t>
  </si>
  <si>
    <t>Previous Quarter</t>
  </si>
  <si>
    <t xml:space="preserve">Current </t>
  </si>
  <si>
    <t>Comparative</t>
  </si>
  <si>
    <t>quarter ended</t>
  </si>
  <si>
    <t>year to date</t>
  </si>
  <si>
    <t>30/09/04</t>
  </si>
  <si>
    <t>30/09/03</t>
  </si>
  <si>
    <t>RM'000</t>
  </si>
  <si>
    <t>Revenue</t>
  </si>
  <si>
    <t>Cost of sales</t>
  </si>
  <si>
    <t>Gross profit</t>
  </si>
  <si>
    <t>Other operating income</t>
  </si>
  <si>
    <t>Selling and marketing expenses</t>
  </si>
  <si>
    <t>Administrative expenses</t>
  </si>
  <si>
    <t>Other operating expenses</t>
  </si>
  <si>
    <t>Gain of disposal of discontinued operations</t>
  </si>
  <si>
    <t>Profit/(loss) from operations</t>
  </si>
  <si>
    <t>Finance cost</t>
  </si>
  <si>
    <t>Share of profits and losses of associated companies</t>
  </si>
  <si>
    <t>Profit/(loss) before income tax and minority interest</t>
  </si>
  <si>
    <t>Income tax</t>
  </si>
  <si>
    <t xml:space="preserve">Profit/(loss) after income tax before deducting minority interest </t>
  </si>
  <si>
    <t xml:space="preserve">Minority interest </t>
  </si>
  <si>
    <t>Net profit/(loss) attributable to stockholders</t>
  </si>
  <si>
    <t>Earnings per share based on:</t>
  </si>
  <si>
    <t xml:space="preserve">(a) Basic [based on 2005: 232,411,281; </t>
  </si>
  <si>
    <t xml:space="preserve">         (2004: 232,471,492) ordinary shares] </t>
  </si>
  <si>
    <t>(sen)</t>
  </si>
  <si>
    <t>(b) Fully diluted</t>
  </si>
  <si>
    <t>(The Condensed Consolidated Income Statements should be read in conjunction with the Annual Financial Report for</t>
  </si>
  <si>
    <t xml:space="preserve">     the financial year ended 31 March 2004)</t>
  </si>
  <si>
    <t>CONDENSED CONSOLIDATED BALANCE SHEETS</t>
  </si>
  <si>
    <t>As at End of the</t>
  </si>
  <si>
    <t>Per Audited Accounts</t>
  </si>
  <si>
    <t>Current Quarter</t>
  </si>
  <si>
    <t>Financial Year End</t>
  </si>
  <si>
    <t>31/3/04</t>
  </si>
  <si>
    <t>NON-CURRENT ASSETS</t>
  </si>
  <si>
    <t>Property, plant and equipment</t>
  </si>
  <si>
    <t>Real property assets</t>
  </si>
  <si>
    <t>Investment properties</t>
  </si>
  <si>
    <t>Associated companies</t>
  </si>
  <si>
    <t>Investments</t>
  </si>
  <si>
    <t>CURRENT ASSETS</t>
  </si>
  <si>
    <t>Inventories</t>
  </si>
  <si>
    <t>Receivables</t>
  </si>
  <si>
    <t>Tax recoverable</t>
  </si>
  <si>
    <t>Cash, bank balances and deposits</t>
  </si>
  <si>
    <t>CURRENT LIABILITIES</t>
  </si>
  <si>
    <t>Payables</t>
  </si>
  <si>
    <t>Provision for retirement benefits</t>
  </si>
  <si>
    <t>Tax payable</t>
  </si>
  <si>
    <t>Borrowings</t>
  </si>
  <si>
    <t>NET CURRENT LIABILITIES</t>
  </si>
  <si>
    <t>FINANCED BY:</t>
  </si>
  <si>
    <t>Share capital</t>
  </si>
  <si>
    <t>Reserves</t>
  </si>
  <si>
    <t>Share premium</t>
  </si>
  <si>
    <t>Other reserves</t>
  </si>
  <si>
    <t>Treasury shares</t>
  </si>
  <si>
    <t>Retained earnings</t>
  </si>
  <si>
    <t>Stockholders' funds</t>
  </si>
  <si>
    <t>Minority interests</t>
  </si>
  <si>
    <t>Deferred taxation</t>
  </si>
  <si>
    <t>Net tangible assets per share (RM)</t>
  </si>
  <si>
    <t>(The Condensed Consolidated Balance Sheets should be read in conjunction with the Annual Financial</t>
  </si>
  <si>
    <t xml:space="preserve">     Report for the financial year ended 31 March 2004)</t>
  </si>
  <si>
    <t>STATEMENT OF CHANGES IN EQUITY</t>
  </si>
  <si>
    <t>Non-Distributable</t>
  </si>
  <si>
    <t>Distributable</t>
  </si>
  <si>
    <t>Share</t>
  </si>
  <si>
    <t>Treasury</t>
  </si>
  <si>
    <t>Revaluation</t>
  </si>
  <si>
    <t>Retained</t>
  </si>
  <si>
    <t>Capital</t>
  </si>
  <si>
    <t>Premium</t>
  </si>
  <si>
    <t>Reserve</t>
  </si>
  <si>
    <t>Profit</t>
  </si>
  <si>
    <t>Total</t>
  </si>
  <si>
    <t>9th month ended 31 December 2003</t>
  </si>
  <si>
    <t>At 1 April 2003</t>
  </si>
  <si>
    <t>Net profit for the period</t>
  </si>
  <si>
    <t xml:space="preserve">Dividend </t>
  </si>
  <si>
    <t>At 31 December 2003</t>
  </si>
  <si>
    <t>9th month ended 31 December 2004</t>
  </si>
  <si>
    <t>At 1 April 2004</t>
  </si>
  <si>
    <t>Purchase of treasury share</t>
  </si>
  <si>
    <t>Goodwill written off</t>
  </si>
  <si>
    <t>Dividend</t>
  </si>
  <si>
    <t>At 31 December 2004</t>
  </si>
  <si>
    <t xml:space="preserve">(The Condensed Consolidated Statement of Changes in Equity should be read in conjunction with the Annual </t>
  </si>
  <si>
    <t xml:space="preserve">    Financial Report for the financial year ended 31 March 2004)</t>
  </si>
  <si>
    <t>CONDENSED CONSOLIDATED CASH FLOW STATEMENT</t>
  </si>
  <si>
    <t>9 months ended</t>
  </si>
  <si>
    <t>CASH FLOWS FROM OPERATING ACTIVITIES</t>
  </si>
  <si>
    <t>Profit/(loss) before taxation</t>
  </si>
  <si>
    <t>Adjustments</t>
  </si>
  <si>
    <t>Operating loss before working capital changes</t>
  </si>
  <si>
    <t>Changes in working capital:</t>
  </si>
  <si>
    <t xml:space="preserve"> - development expenditure</t>
  </si>
  <si>
    <t xml:space="preserve"> - receivables</t>
  </si>
  <si>
    <t xml:space="preserve"> - inventories</t>
  </si>
  <si>
    <t xml:space="preserve"> - payables</t>
  </si>
  <si>
    <t>Net cash from operations</t>
  </si>
  <si>
    <t>Interest paid</t>
  </si>
  <si>
    <t>Payment for retirement benefits</t>
  </si>
  <si>
    <t>Tax refunded</t>
  </si>
  <si>
    <t>Tax paid</t>
  </si>
  <si>
    <t>NET CASH FLOWS (USED IN)/FROM OPERATING ACTIVITIES</t>
  </si>
  <si>
    <t>NET CASH FLOWS FROM INVESTING ACTIVITIES</t>
  </si>
  <si>
    <t>NET CASH FLOWS FROM/(USED IN) FINANCING ACTIVITIES</t>
  </si>
  <si>
    <t>(DECREASE) /INCREASE IN CASH AND CASH EQUIVALENTS</t>
  </si>
  <si>
    <t>CASH AND CASH EQUIVALENTS AT 1 APRIL</t>
  </si>
  <si>
    <t xml:space="preserve">CASH AND CASH EQUIVALENTS AT 30 SEPTEMBER </t>
  </si>
  <si>
    <t xml:space="preserve">(The Condensed Consolidated Cash Flow Statement should be read in conjunction with the Annual </t>
  </si>
  <si>
    <t>Selected explanatory notes</t>
  </si>
  <si>
    <t>A.</t>
  </si>
  <si>
    <t>Requirement of MASB 26 paragraph 16</t>
  </si>
  <si>
    <t>1.</t>
  </si>
  <si>
    <t>Basis of preparation</t>
  </si>
  <si>
    <t>2.</t>
  </si>
  <si>
    <t>Auditors' report</t>
  </si>
  <si>
    <t>3.</t>
  </si>
  <si>
    <t>Seasonality or cyclicality of operations</t>
  </si>
  <si>
    <t>4.</t>
  </si>
  <si>
    <t>Material and unusual items</t>
  </si>
  <si>
    <t>5.</t>
  </si>
  <si>
    <t>Changes in estimates</t>
  </si>
  <si>
    <t>6.</t>
  </si>
  <si>
    <t>Debt and equity securities</t>
  </si>
  <si>
    <t>(a)</t>
  </si>
  <si>
    <t>Treasury Shares</t>
  </si>
  <si>
    <t>Requirement of MASB 26 paragraph 16 (con't)</t>
  </si>
  <si>
    <t>7.</t>
  </si>
  <si>
    <t>Dividends paid</t>
  </si>
  <si>
    <t>8.</t>
  </si>
  <si>
    <t>Segmental information</t>
  </si>
  <si>
    <t>9 month ended 31 December 2004</t>
  </si>
  <si>
    <t>Investment</t>
  </si>
  <si>
    <t>Hotel</t>
  </si>
  <si>
    <t>REVENUE</t>
  </si>
  <si>
    <t>Properties</t>
  </si>
  <si>
    <t>Operations</t>
  </si>
  <si>
    <t>Holding</t>
  </si>
  <si>
    <t>Others</t>
  </si>
  <si>
    <t>OTHER INFORMATION</t>
  </si>
  <si>
    <t>9.</t>
  </si>
  <si>
    <t>Valuation of property, plant and equipment</t>
  </si>
  <si>
    <t>10.</t>
  </si>
  <si>
    <t>Material subsequent event</t>
  </si>
  <si>
    <t>11.</t>
  </si>
  <si>
    <t>Changes in composition of the Group</t>
  </si>
  <si>
    <t>12.</t>
  </si>
  <si>
    <t>Contingent liabilities</t>
  </si>
  <si>
    <t>Details of contingent liabilities as at 21/02/2005 are as follows:</t>
  </si>
  <si>
    <t>Group</t>
  </si>
  <si>
    <t>Company</t>
  </si>
  <si>
    <t>21/02/2005</t>
  </si>
  <si>
    <t>31/03/2004</t>
  </si>
  <si>
    <t>RM’000</t>
  </si>
  <si>
    <t>Guarantees issued to financial institutions for banking</t>
  </si>
  <si>
    <t>facilities granted to subsidiaries:</t>
  </si>
  <si>
    <t xml:space="preserve"> - Secured</t>
  </si>
  <si>
    <t xml:space="preserve"> - Unsecured</t>
  </si>
  <si>
    <t>B.</t>
  </si>
  <si>
    <t>Additional information required by the Bursa Malaysia's Listing Requirements</t>
  </si>
  <si>
    <t xml:space="preserve">1. </t>
  </si>
  <si>
    <t>Review of performance</t>
  </si>
  <si>
    <t>i)</t>
  </si>
  <si>
    <t>ii)</t>
  </si>
  <si>
    <t>The profit achieved in current financial period was mainly attributed to the following:</t>
  </si>
  <si>
    <t>iii)</t>
  </si>
  <si>
    <t>Additional information required by the Bursa Malaysia's Listing Requirements (con't)</t>
  </si>
  <si>
    <t xml:space="preserve">2. </t>
  </si>
  <si>
    <t>Variation of results against preceding quarter</t>
  </si>
  <si>
    <t xml:space="preserve">3. </t>
  </si>
  <si>
    <t>Current year prospects</t>
  </si>
  <si>
    <t xml:space="preserve">4. </t>
  </si>
  <si>
    <t>Variance in profit forecast/profit guarantee</t>
  </si>
  <si>
    <t xml:space="preserve">5. </t>
  </si>
  <si>
    <t>Taxation</t>
  </si>
  <si>
    <t xml:space="preserve">Current financial </t>
  </si>
  <si>
    <t>31/12/04</t>
  </si>
  <si>
    <t>Malaysian income tax – current</t>
  </si>
  <si>
    <t xml:space="preserve"> - Company and subsidiary companies</t>
  </si>
  <si>
    <t xml:space="preserve"> - Associated companies</t>
  </si>
  <si>
    <t>In respect of prior years</t>
  </si>
  <si>
    <t>Deferred tax</t>
  </si>
  <si>
    <t xml:space="preserve">6. </t>
  </si>
  <si>
    <t>Sale of unquoted investments and or properties</t>
  </si>
  <si>
    <t xml:space="preserve">7. </t>
  </si>
  <si>
    <t>Investment in quoted securities</t>
  </si>
  <si>
    <t>Particulars of investment in quoted securities:</t>
  </si>
  <si>
    <t xml:space="preserve">(a) </t>
  </si>
  <si>
    <t>Purchases / disposals</t>
  </si>
  <si>
    <t>Total Purchases</t>
  </si>
  <si>
    <t>Total Sale Proceeds</t>
  </si>
  <si>
    <t>Total Profit/(Loss) on Disposal</t>
  </si>
  <si>
    <t>Investment in quoted securities (con't)</t>
  </si>
  <si>
    <t xml:space="preserve">(b) </t>
  </si>
  <si>
    <t>Balances as at 31 December 2004</t>
  </si>
  <si>
    <t>Total investments at cost</t>
  </si>
  <si>
    <t>Total investments at carrying value/book value (after</t>
  </si>
  <si>
    <t xml:space="preserve">   impairment loss)</t>
  </si>
  <si>
    <t>Total investment at market value at end of reporting</t>
  </si>
  <si>
    <t xml:space="preserve">   period</t>
  </si>
  <si>
    <t>Status of corporate proposals and utilisation of proceeds raised from corporate proposals</t>
  </si>
  <si>
    <t>a)</t>
  </si>
  <si>
    <t>Status of corporate proposals announced but not completed</t>
  </si>
  <si>
    <t>Proposed Share Placement</t>
  </si>
  <si>
    <t>Proposed Special Issue</t>
  </si>
  <si>
    <t>b)</t>
  </si>
  <si>
    <t>c)</t>
  </si>
  <si>
    <t>d)</t>
  </si>
  <si>
    <t>e)</t>
  </si>
  <si>
    <t>f)</t>
  </si>
  <si>
    <t>Status of corporate proposals and utilisation of proceeds raised from corporate proposals (con't)</t>
  </si>
  <si>
    <t>Utilisation of proceeds raised from Corporate Proposals</t>
  </si>
  <si>
    <t>Cash from Disposals and cash settlement</t>
  </si>
  <si>
    <t xml:space="preserve">   pursuant to the terms of the Debt Settlement</t>
  </si>
  <si>
    <t>Placement of Bonds</t>
  </si>
  <si>
    <t>Shares Placement (part)</t>
  </si>
  <si>
    <t>E&amp;OPROP ROS</t>
  </si>
  <si>
    <t>Utilised as follows :</t>
  </si>
  <si>
    <t>Repayment of borrowings</t>
  </si>
  <si>
    <t>Repayment to RASB of Completion Inter-company Debt</t>
  </si>
  <si>
    <t>Expenses for Corporate Proposals</t>
  </si>
  <si>
    <t>Working capital</t>
  </si>
  <si>
    <t>Group Borrowings</t>
  </si>
  <si>
    <t>The Group borrowings were as follows:-</t>
  </si>
  <si>
    <t>As at</t>
  </si>
  <si>
    <t>Short Term   -</t>
  </si>
  <si>
    <t>Secured</t>
  </si>
  <si>
    <t>-</t>
  </si>
  <si>
    <t>Unsecured</t>
  </si>
  <si>
    <t>Long Term   -</t>
  </si>
  <si>
    <t>All the borrowings were denominated in Ringgit Malaysia</t>
  </si>
  <si>
    <t>Off Balance Sheet Financial Instruments</t>
  </si>
  <si>
    <t xml:space="preserve">11.  </t>
  </si>
  <si>
    <t>Material Litigation</t>
  </si>
  <si>
    <t>13.</t>
  </si>
  <si>
    <t>Earnings Per Stock Unit</t>
  </si>
  <si>
    <t>14.</t>
  </si>
  <si>
    <t>Net Tangible Assets Per Stock Unit</t>
  </si>
  <si>
    <t>Total Revenue</t>
  </si>
  <si>
    <t>Inter-segment sales</t>
  </si>
  <si>
    <t>Revenue from external customers</t>
  </si>
  <si>
    <t>Segment profit/(loss)</t>
  </si>
  <si>
    <t xml:space="preserve">Share of net profit of </t>
  </si>
  <si>
    <t xml:space="preserve">   associated companies</t>
  </si>
  <si>
    <t>Gain before tax and minority interest</t>
  </si>
  <si>
    <t>Gain after tax before minority interest</t>
  </si>
  <si>
    <t>Minority interest</t>
  </si>
  <si>
    <t>Net Gain attributable to shareholders</t>
  </si>
  <si>
    <t>Depreciation and amortisation</t>
  </si>
</sst>
</file>

<file path=xl/styles.xml><?xml version="1.0" encoding="utf-8"?>
<styleSheet xmlns="http://schemas.openxmlformats.org/spreadsheetml/2006/main">
  <numFmts count="5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_);[Red]_(* \(#,##0.00\);_(* &quot;-&quot;??_);_(@_)"/>
    <numFmt numFmtId="179" formatCode="_(* #,##0_);[Red]_(* \(#,##0\);_(* &quot;-&quot;??_);_(@_)"/>
    <numFmt numFmtId="180" formatCode="_(* #,##0_);_(* \(#,##0\);_(* &quot;-&quot;??_);_(@_)"/>
    <numFmt numFmtId="181" formatCode="0.0000"/>
    <numFmt numFmtId="182" formatCode="_(* #,##0_);[Red]_(* \(#,##0\);_(* &quot;-&quot;_);_(@_)"/>
    <numFmt numFmtId="183" formatCode="_(* #,##0.00_);[Red]_(* \(#,##0.00\);_(* &quot;-&quot;_);_(@_)"/>
    <numFmt numFmtId="184" formatCode="0.0%"/>
    <numFmt numFmtId="185" formatCode="#,###,\ ;[Red]\(#,###,\)"/>
    <numFmt numFmtId="186" formatCode="#,###,\ ;[Red]\(#,###,\);_(* &quot;-&quot;??_);_(@_)"/>
    <numFmt numFmtId="187" formatCode="_(* #,##0.0000_);_(* \(#,##0.0000\);_(* &quot;-&quot;??_);_(@_)"/>
    <numFmt numFmtId="188" formatCode="[$-409]d\-mmm\-yy;@"/>
    <numFmt numFmtId="189" formatCode="#,###,\ ;[Red]\(#,###,\);_(* &quot;-&quot;??_);_(@&quot;-&quot;_)"/>
    <numFmt numFmtId="190" formatCode="#,###,\ ;[Red]\(#,###,\);_(* &quot;-&quot;??_)"/>
    <numFmt numFmtId="191" formatCode="#,###,\ ;[Red]\(#,###,\);_(* &quot;-&quot;\,###,_);_(@&quot;-&quot;_)"/>
    <numFmt numFmtId="192" formatCode="#,##0,\ ;[Red]\(#,##0,\);_(* &quot;-&quot;??_);_(@_)"/>
    <numFmt numFmtId="193" formatCode="#,##0,\ ;[Red]_(#,##0,_);_(* &quot;-&quot;??_);_(@_)"/>
    <numFmt numFmtId="194" formatCode="#,##0,\ ;[Red]_(#,##0,* &quot;-&quot;_);_(* &quot;-&quot;??_);_(@_)"/>
    <numFmt numFmtId="195" formatCode="#,##0,\ ;[Red]\(#,##0,&quot;-&quot;\);_(* &quot;-&quot;??_);_(@_)"/>
    <numFmt numFmtId="196" formatCode="#,##0,\ ;[Red]\(#,##0,\)\ ;_(* &quot;-&quot;??_);_(@_)"/>
    <numFmt numFmtId="197" formatCode="[$-409]dddd\,\ mmmm\ dd\,\ yyyy"/>
    <numFmt numFmtId="198" formatCode="dd/mm/yyyy;@"/>
    <numFmt numFmtId="199" formatCode="dd\.mm\.yy;@"/>
    <numFmt numFmtId="200" formatCode="_(* #,##0.0_);_(* \(#,##0.0\);_(* &quot;-&quot;??_);_(@_)"/>
    <numFmt numFmtId="201" formatCode="_(* #,##0.0_);[Red]_(* \(#,##0.0\);_(* &quot;-&quot;_);_(@_)"/>
    <numFmt numFmtId="202" formatCode="_(* #,##0.000_);[Red]_(* \(#,##0.000\);_(* &quot;-&quot;??_);_(@_)"/>
    <numFmt numFmtId="203" formatCode="_(* #,##0.0000_);[Red]_(* \(#,##0.0000\);_(* &quot;-&quot;??_);_(@_)"/>
    <numFmt numFmtId="204" formatCode="_(* #,##0.00000_);[Red]_(* \(#,##0.00000\);_(* &quot;-&quot;??_);_(@_)"/>
    <numFmt numFmtId="205" formatCode="_(* #,##0.000000_);[Red]_(* \(#,##0.000000\);_(* &quot;-&quot;??_);_(@_)"/>
    <numFmt numFmtId="206" formatCode="_(* #,##0.0000000_);[Red]_(* \(#,##0.0000000\);_(* &quot;-&quot;??_);_(@_)"/>
    <numFmt numFmtId="207" formatCode="_(* #,##0.00000000_);[Red]_(* \(#,##0.00000000\);_(* &quot;-&quot;??_);_(@_)"/>
    <numFmt numFmtId="208" formatCode="_(* #,##0.000000000_);[Red]_(* \(#,##0.000000000\);_(* &quot;-&quot;??_);_(@_)"/>
    <numFmt numFmtId="209" formatCode="_(* #,##0.0000000000_);[Red]_(* \(#,##0.0000000000\);_(* &quot;-&quot;??_);_(@_)"/>
    <numFmt numFmtId="210" formatCode="_(* #,##0.0_);[Red]_(* \(#,##0.0\);_(* &quot;-&quot;??_);_(@_)"/>
    <numFmt numFmtId="211" formatCode="_(* #,##0.000_);[Red]_(* \(#,##0.000\);_(* &quot;-&quot;_);_(@_)"/>
    <numFmt numFmtId="212" formatCode="[$-809]dd\ mmmm\ yyyy;@"/>
    <numFmt numFmtId="213" formatCode="dd/mm/yy;@"/>
  </numFmts>
  <fonts count="9">
    <font>
      <sz val="10"/>
      <name val="Times New Roman"/>
      <family val="0"/>
    </font>
    <font>
      <u val="single"/>
      <sz val="10"/>
      <color indexed="36"/>
      <name val="Arial"/>
      <family val="0"/>
    </font>
    <font>
      <u val="single"/>
      <sz val="10"/>
      <color indexed="12"/>
      <name val="Arial"/>
      <family val="0"/>
    </font>
    <font>
      <sz val="8"/>
      <name val="Times New Roman"/>
      <family val="0"/>
    </font>
    <font>
      <b/>
      <sz val="10"/>
      <name val="Times New Roman"/>
      <family val="1"/>
    </font>
    <font>
      <b/>
      <sz val="12"/>
      <name val="Times New Roman"/>
      <family val="1"/>
    </font>
    <font>
      <b/>
      <u val="single"/>
      <sz val="10"/>
      <name val="Times New Roman"/>
      <family val="1"/>
    </font>
    <font>
      <u val="single"/>
      <sz val="10"/>
      <name val="Times New Roman"/>
      <family val="1"/>
    </font>
    <font>
      <sz val="9"/>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182" fontId="4" fillId="0" borderId="0" xfId="0" applyNumberFormat="1" applyFont="1" applyAlignment="1">
      <alignment horizontal="center"/>
    </xf>
    <xf numFmtId="182" fontId="5" fillId="0" borderId="0" xfId="0" applyNumberFormat="1" applyFont="1" applyAlignment="1">
      <alignment/>
    </xf>
    <xf numFmtId="182" fontId="4" fillId="0" borderId="0" xfId="0" applyNumberFormat="1" applyFont="1" applyAlignment="1">
      <alignment/>
    </xf>
    <xf numFmtId="0" fontId="0" fillId="0" borderId="1" xfId="0" applyBorder="1" applyAlignment="1">
      <alignment/>
    </xf>
    <xf numFmtId="0" fontId="0" fillId="0" borderId="0" xfId="0" applyBorder="1" applyAlignment="1">
      <alignment/>
    </xf>
    <xf numFmtId="182" fontId="4" fillId="0" borderId="0" xfId="0" applyNumberFormat="1" applyFont="1" applyAlignment="1">
      <alignment/>
    </xf>
    <xf numFmtId="182" fontId="4" fillId="0" borderId="0" xfId="0" applyNumberFormat="1" applyFont="1" applyAlignment="1" quotePrefix="1">
      <alignment horizontal="center"/>
    </xf>
    <xf numFmtId="182" fontId="0" fillId="0" borderId="0" xfId="0" applyNumberFormat="1" applyFont="1" applyAlignment="1">
      <alignment horizontal="center"/>
    </xf>
    <xf numFmtId="182" fontId="0" fillId="0" borderId="0" xfId="15" applyNumberFormat="1" applyFont="1" applyAlignment="1">
      <alignment horizontal="center"/>
    </xf>
    <xf numFmtId="182" fontId="0" fillId="0" borderId="0" xfId="0" applyNumberFormat="1" applyFont="1" applyAlignment="1">
      <alignment/>
    </xf>
    <xf numFmtId="182" fontId="0" fillId="0" borderId="0" xfId="0" applyNumberFormat="1" applyFont="1" applyAlignment="1" quotePrefix="1">
      <alignment horizontal="center"/>
    </xf>
    <xf numFmtId="182" fontId="0" fillId="0" borderId="0" xfId="15" applyNumberFormat="1" applyFont="1" applyAlignment="1" quotePrefix="1">
      <alignment horizontal="center"/>
    </xf>
    <xf numFmtId="213" fontId="0" fillId="0" borderId="0" xfId="0" applyNumberFormat="1" applyFont="1" applyAlignment="1" quotePrefix="1">
      <alignment horizontal="center"/>
    </xf>
    <xf numFmtId="186" fontId="0" fillId="0" borderId="0" xfId="0" applyNumberFormat="1" applyAlignment="1">
      <alignment/>
    </xf>
    <xf numFmtId="182" fontId="0" fillId="0" borderId="0" xfId="0" applyNumberFormat="1" applyAlignment="1">
      <alignment/>
    </xf>
    <xf numFmtId="186" fontId="0" fillId="0" borderId="0" xfId="0" applyNumberFormat="1" applyAlignment="1">
      <alignment wrapText="1"/>
    </xf>
    <xf numFmtId="186" fontId="0" fillId="0" borderId="1" xfId="0" applyNumberFormat="1" applyBorder="1" applyAlignment="1">
      <alignment/>
    </xf>
    <xf numFmtId="182" fontId="0" fillId="0" borderId="1" xfId="0" applyNumberFormat="1" applyBorder="1" applyAlignment="1">
      <alignment/>
    </xf>
    <xf numFmtId="186" fontId="0" fillId="0" borderId="1" xfId="0" applyNumberFormat="1" applyBorder="1" applyAlignment="1">
      <alignment wrapText="1"/>
    </xf>
    <xf numFmtId="182" fontId="0" fillId="0" borderId="0" xfId="0" applyNumberFormat="1" applyFont="1" applyBorder="1" applyAlignment="1">
      <alignment/>
    </xf>
    <xf numFmtId="186" fontId="0" fillId="0" borderId="0" xfId="0" applyNumberFormat="1" applyBorder="1" applyAlignment="1">
      <alignment/>
    </xf>
    <xf numFmtId="182" fontId="0" fillId="0" borderId="0" xfId="0" applyNumberFormat="1" applyBorder="1" applyAlignment="1">
      <alignment/>
    </xf>
    <xf numFmtId="182" fontId="0" fillId="0" borderId="0" xfId="0" applyNumberFormat="1" applyFont="1" applyAlignment="1">
      <alignment wrapText="1"/>
    </xf>
    <xf numFmtId="182" fontId="4" fillId="0" borderId="0" xfId="0" applyNumberFormat="1" applyFont="1" applyAlignment="1">
      <alignment wrapText="1"/>
    </xf>
    <xf numFmtId="186" fontId="0" fillId="0" borderId="2" xfId="0" applyNumberFormat="1" applyBorder="1" applyAlignment="1">
      <alignment/>
    </xf>
    <xf numFmtId="182" fontId="0" fillId="0" borderId="2" xfId="0" applyNumberFormat="1" applyBorder="1" applyAlignment="1">
      <alignment/>
    </xf>
    <xf numFmtId="182" fontId="0" fillId="0" borderId="0" xfId="0" applyNumberFormat="1" applyFont="1" applyAlignment="1" quotePrefix="1">
      <alignment/>
    </xf>
    <xf numFmtId="182" fontId="0" fillId="0" borderId="0" xfId="0" applyNumberFormat="1" applyFont="1" applyAlignment="1">
      <alignment horizontal="left" indent="1"/>
    </xf>
    <xf numFmtId="183" fontId="0" fillId="0" borderId="3" xfId="0" applyNumberFormat="1" applyBorder="1" applyAlignment="1">
      <alignment/>
    </xf>
    <xf numFmtId="183" fontId="0" fillId="0" borderId="3" xfId="0" applyNumberFormat="1" applyFont="1" applyBorder="1" applyAlignment="1">
      <alignment/>
    </xf>
    <xf numFmtId="0" fontId="4" fillId="0" borderId="0" xfId="0" applyFont="1" applyAlignment="1">
      <alignment horizontal="center"/>
    </xf>
    <xf numFmtId="37" fontId="4"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37" fontId="0" fillId="0" borderId="0" xfId="0" applyNumberFormat="1" applyFont="1" applyAlignment="1">
      <alignment horizontal="center"/>
    </xf>
    <xf numFmtId="14" fontId="0" fillId="0" borderId="0" xfId="0" applyNumberFormat="1" applyFont="1" applyAlignment="1" quotePrefix="1">
      <alignment horizontal="center"/>
    </xf>
    <xf numFmtId="37" fontId="6" fillId="0" borderId="0" xfId="0" applyNumberFormat="1" applyFont="1" applyAlignment="1">
      <alignment/>
    </xf>
    <xf numFmtId="37" fontId="0" fillId="0" borderId="0" xfId="0" applyNumberFormat="1" applyFont="1" applyAlignment="1">
      <alignment/>
    </xf>
    <xf numFmtId="192" fontId="0" fillId="0" borderId="0" xfId="0" applyNumberFormat="1" applyAlignment="1">
      <alignment wrapText="1"/>
    </xf>
    <xf numFmtId="179" fontId="0" fillId="0" borderId="0" xfId="0" applyNumberFormat="1" applyAlignment="1">
      <alignment/>
    </xf>
    <xf numFmtId="192" fontId="0" fillId="0" borderId="0" xfId="0" applyNumberFormat="1" applyAlignment="1">
      <alignment/>
    </xf>
    <xf numFmtId="37" fontId="0" fillId="0" borderId="0" xfId="0" applyNumberFormat="1" applyFont="1" applyAlignment="1">
      <alignment horizontal="left"/>
    </xf>
    <xf numFmtId="193" fontId="0" fillId="0" borderId="4" xfId="0" applyNumberFormat="1" applyBorder="1" applyAlignment="1">
      <alignment/>
    </xf>
    <xf numFmtId="179" fontId="0" fillId="0" borderId="4" xfId="0" applyNumberFormat="1" applyBorder="1" applyAlignment="1">
      <alignment/>
    </xf>
    <xf numFmtId="37" fontId="0" fillId="0" borderId="0" xfId="0" applyNumberFormat="1" applyFont="1" applyAlignment="1">
      <alignment horizontal="left" indent="1"/>
    </xf>
    <xf numFmtId="193" fontId="0" fillId="0" borderId="0" xfId="0" applyNumberFormat="1" applyAlignment="1">
      <alignment/>
    </xf>
    <xf numFmtId="179" fontId="0" fillId="0" borderId="0" xfId="0" applyNumberFormat="1" applyAlignment="1">
      <alignment/>
    </xf>
    <xf numFmtId="193" fontId="0" fillId="0" borderId="2" xfId="0" applyNumberFormat="1" applyBorder="1" applyAlignment="1">
      <alignment/>
    </xf>
    <xf numFmtId="179" fontId="0" fillId="0" borderId="2" xfId="0" applyNumberFormat="1" applyBorder="1" applyAlignment="1">
      <alignment/>
    </xf>
    <xf numFmtId="37" fontId="0" fillId="0" borderId="0" xfId="0" applyNumberFormat="1" applyFont="1" applyAlignment="1">
      <alignment horizontal="left" indent="2"/>
    </xf>
    <xf numFmtId="0" fontId="0" fillId="0" borderId="0" xfId="0" applyFont="1" applyAlignment="1">
      <alignment horizontal="left" indent="2"/>
    </xf>
    <xf numFmtId="192" fontId="0" fillId="0" borderId="1" xfId="0" applyNumberFormat="1" applyBorder="1" applyAlignment="1">
      <alignment/>
    </xf>
    <xf numFmtId="179" fontId="0" fillId="0" borderId="1" xfId="0" applyNumberFormat="1" applyBorder="1" applyAlignment="1">
      <alignment/>
    </xf>
    <xf numFmtId="192" fontId="0" fillId="0" borderId="0" xfId="0" applyNumberFormat="1" applyBorder="1" applyAlignment="1">
      <alignment/>
    </xf>
    <xf numFmtId="179" fontId="0" fillId="0" borderId="0" xfId="0" applyNumberFormat="1" applyBorder="1" applyAlignment="1">
      <alignment/>
    </xf>
    <xf numFmtId="192" fontId="0" fillId="0" borderId="2" xfId="0" applyNumberFormat="1" applyBorder="1" applyAlignment="1">
      <alignment/>
    </xf>
    <xf numFmtId="178" fontId="0" fillId="0" borderId="3" xfId="0" applyNumberFormat="1" applyBorder="1" applyAlignment="1">
      <alignment/>
    </xf>
    <xf numFmtId="180" fontId="0" fillId="0" borderId="0" xfId="15" applyNumberFormat="1" applyAlignment="1">
      <alignment/>
    </xf>
    <xf numFmtId="0" fontId="4" fillId="0" borderId="0" xfId="0" applyFont="1" applyAlignment="1">
      <alignment/>
    </xf>
    <xf numFmtId="0" fontId="6" fillId="0" borderId="0" xfId="0" applyFont="1" applyAlignment="1">
      <alignment wrapText="1"/>
    </xf>
    <xf numFmtId="0" fontId="4" fillId="0" borderId="0" xfId="0" applyFont="1" applyAlignment="1" quotePrefix="1">
      <alignment/>
    </xf>
    <xf numFmtId="186" fontId="4" fillId="0" borderId="0" xfId="0" applyNumberFormat="1" applyFont="1" applyAlignment="1">
      <alignment horizontal="center"/>
    </xf>
    <xf numFmtId="186" fontId="4" fillId="0" borderId="0" xfId="0" applyNumberFormat="1" applyFont="1" applyAlignment="1">
      <alignment/>
    </xf>
    <xf numFmtId="182" fontId="0" fillId="0" borderId="5" xfId="0" applyNumberFormat="1" applyFont="1" applyBorder="1" applyAlignment="1">
      <alignment horizontal="center"/>
    </xf>
    <xf numFmtId="182" fontId="0" fillId="0" borderId="0" xfId="0" applyNumberFormat="1" applyFont="1" applyBorder="1" applyAlignment="1">
      <alignment horizontal="center"/>
    </xf>
    <xf numFmtId="196" fontId="0" fillId="0" borderId="0" xfId="0" applyNumberFormat="1" applyBorder="1" applyAlignment="1">
      <alignment/>
    </xf>
    <xf numFmtId="196" fontId="0" fillId="0" borderId="0" xfId="0" applyNumberFormat="1" applyAlignment="1">
      <alignment/>
    </xf>
    <xf numFmtId="196" fontId="0" fillId="0" borderId="0" xfId="0" applyNumberFormat="1" applyFont="1" applyBorder="1" applyAlignment="1">
      <alignment/>
    </xf>
    <xf numFmtId="196" fontId="0" fillId="0" borderId="0" xfId="0" applyNumberFormat="1" applyFont="1" applyAlignment="1">
      <alignment/>
    </xf>
    <xf numFmtId="186" fontId="0" fillId="0" borderId="0" xfId="0" applyNumberFormat="1" applyFont="1" applyAlignment="1">
      <alignment/>
    </xf>
    <xf numFmtId="196" fontId="0" fillId="0" borderId="5" xfId="0" applyNumberFormat="1" applyBorder="1" applyAlignment="1">
      <alignment/>
    </xf>
    <xf numFmtId="37" fontId="4" fillId="0" borderId="0" xfId="0" applyNumberFormat="1" applyFont="1" applyAlignment="1">
      <alignment horizontal="center"/>
    </xf>
    <xf numFmtId="14" fontId="4" fillId="0" borderId="0" xfId="0" applyNumberFormat="1" applyFont="1" applyAlignment="1" quotePrefix="1">
      <alignment horizontal="center"/>
    </xf>
    <xf numFmtId="14" fontId="4" fillId="0" borderId="0" xfId="0" applyNumberFormat="1" applyFont="1" applyAlignment="1">
      <alignment horizontal="center"/>
    </xf>
    <xf numFmtId="186" fontId="0" fillId="0" borderId="1" xfId="0" applyNumberFormat="1" applyFont="1" applyBorder="1" applyAlignment="1">
      <alignment/>
    </xf>
    <xf numFmtId="182" fontId="0" fillId="0" borderId="1" xfId="0" applyNumberFormat="1" applyFont="1" applyBorder="1" applyAlignment="1">
      <alignment/>
    </xf>
    <xf numFmtId="186" fontId="0" fillId="0" borderId="2" xfId="0" applyNumberFormat="1" applyFont="1" applyBorder="1" applyAlignment="1">
      <alignment/>
    </xf>
    <xf numFmtId="182" fontId="0" fillId="0" borderId="2" xfId="0" applyNumberFormat="1" applyFont="1" applyBorder="1" applyAlignment="1">
      <alignment/>
    </xf>
    <xf numFmtId="0" fontId="6" fillId="0" borderId="0" xfId="0" applyFont="1" applyAlignment="1">
      <alignment/>
    </xf>
    <xf numFmtId="182" fontId="0" fillId="0" borderId="4" xfId="0" applyNumberFormat="1" applyBorder="1" applyAlignment="1">
      <alignment/>
    </xf>
    <xf numFmtId="182" fontId="0" fillId="0" borderId="6" xfId="0" applyNumberFormat="1" applyBorder="1" applyAlignment="1">
      <alignment/>
    </xf>
    <xf numFmtId="14" fontId="0" fillId="0" borderId="0" xfId="0" applyNumberFormat="1" applyFont="1" applyFill="1" applyAlignment="1" quotePrefix="1">
      <alignment horizontal="right"/>
    </xf>
    <xf numFmtId="14" fontId="0" fillId="0" borderId="0" xfId="0" applyNumberFormat="1" applyFont="1" applyAlignment="1" quotePrefix="1">
      <alignment horizontal="right"/>
    </xf>
    <xf numFmtId="0" fontId="0" fillId="0" borderId="0" xfId="0" applyFont="1" applyAlignment="1">
      <alignment horizontal="right"/>
    </xf>
    <xf numFmtId="0" fontId="0" fillId="0" borderId="0" xfId="0" applyFont="1" applyAlignment="1">
      <alignment horizontal="left" indent="1"/>
    </xf>
    <xf numFmtId="0" fontId="0" fillId="0" borderId="0" xfId="0" applyFont="1" applyAlignment="1">
      <alignment horizontal="left"/>
    </xf>
    <xf numFmtId="14" fontId="0" fillId="0" borderId="0" xfId="0" applyNumberFormat="1" applyFont="1" applyAlignment="1">
      <alignment horizontal="right"/>
    </xf>
    <xf numFmtId="14" fontId="0" fillId="0" borderId="0" xfId="0" applyNumberFormat="1" applyFont="1" applyAlignment="1">
      <alignment/>
    </xf>
    <xf numFmtId="179" fontId="0" fillId="0" borderId="5" xfId="0" applyNumberFormat="1" applyBorder="1" applyAlignment="1">
      <alignment/>
    </xf>
    <xf numFmtId="0" fontId="0" fillId="0" borderId="0" xfId="0" applyFont="1" applyAlignment="1" quotePrefix="1">
      <alignment horizontal="left"/>
    </xf>
    <xf numFmtId="0" fontId="7"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horizontal="right"/>
    </xf>
    <xf numFmtId="14" fontId="4" fillId="0" borderId="0" xfId="0" applyNumberFormat="1" applyFont="1" applyAlignment="1" quotePrefix="1">
      <alignment horizontal="right"/>
    </xf>
    <xf numFmtId="0" fontId="0" fillId="0" borderId="0" xfId="0" applyFont="1" applyAlignment="1" quotePrefix="1">
      <alignment horizontal="right"/>
    </xf>
    <xf numFmtId="182" fontId="4" fillId="0" borderId="0" xfId="0" applyNumberFormat="1" applyFont="1" applyAlignment="1">
      <alignment horizontal="center"/>
    </xf>
    <xf numFmtId="182" fontId="4" fillId="0" borderId="0" xfId="0" applyNumberFormat="1" applyFont="1" applyAlignment="1" quotePrefix="1">
      <alignment horizontal="center"/>
    </xf>
    <xf numFmtId="0" fontId="4" fillId="0" borderId="0" xfId="0" applyFont="1" applyAlignment="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12</xdr:col>
      <xdr:colOff>552450</xdr:colOff>
      <xdr:row>23</xdr:row>
      <xdr:rowOff>0</xdr:rowOff>
    </xdr:to>
    <xdr:sp>
      <xdr:nvSpPr>
        <xdr:cNvPr id="1" name="TextBox 1"/>
        <xdr:cNvSpPr txBox="1">
          <a:spLocks noChangeArrowheads="1"/>
        </xdr:cNvSpPr>
      </xdr:nvSpPr>
      <xdr:spPr>
        <a:xfrm>
          <a:off x="247650" y="1619250"/>
          <a:ext cx="5591175" cy="21050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This interim report is unaudited and has been prepared in compliance with MASB 26, ‘Interim Financial Reporting’ and paragraph 9.22 of the Bursa Malaysia's Listing Requirements.
This interim report should be read in conjunction with the audited financial statements of the Group for the financial year ended 31 March 2004. 
The accounting policies and methods of computation adopted by the Group in this interim financial report are consistent with those adopted in the financial statements for the financial year ended 31 March 2004.
The following notes explain the events and transactions that are significant to an understanding of the changes in the financial position and performance of the Group since the financial year ended 31 March 2004.
</a:t>
          </a:r>
        </a:p>
      </xdr:txBody>
    </xdr:sp>
    <xdr:clientData/>
  </xdr:twoCellAnchor>
  <xdr:twoCellAnchor>
    <xdr:from>
      <xdr:col>1</xdr:col>
      <xdr:colOff>0</xdr:colOff>
      <xdr:row>25</xdr:row>
      <xdr:rowOff>0</xdr:rowOff>
    </xdr:from>
    <xdr:to>
      <xdr:col>12</xdr:col>
      <xdr:colOff>552450</xdr:colOff>
      <xdr:row>29</xdr:row>
      <xdr:rowOff>0</xdr:rowOff>
    </xdr:to>
    <xdr:sp>
      <xdr:nvSpPr>
        <xdr:cNvPr id="2" name="TextBox 2"/>
        <xdr:cNvSpPr txBox="1">
          <a:spLocks noChangeArrowheads="1"/>
        </xdr:cNvSpPr>
      </xdr:nvSpPr>
      <xdr:spPr>
        <a:xfrm>
          <a:off x="247650" y="404812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auditors’ report for the annual financial statements of the Group for the financial year ended 31 March 2004 was not subject to any qualification. 
</a:t>
          </a:r>
        </a:p>
      </xdr:txBody>
    </xdr:sp>
    <xdr:clientData/>
  </xdr:twoCellAnchor>
  <xdr:twoCellAnchor>
    <xdr:from>
      <xdr:col>1</xdr:col>
      <xdr:colOff>0</xdr:colOff>
      <xdr:row>31</xdr:row>
      <xdr:rowOff>0</xdr:rowOff>
    </xdr:from>
    <xdr:to>
      <xdr:col>12</xdr:col>
      <xdr:colOff>552450</xdr:colOff>
      <xdr:row>35</xdr:row>
      <xdr:rowOff>0</xdr:rowOff>
    </xdr:to>
    <xdr:sp>
      <xdr:nvSpPr>
        <xdr:cNvPr id="3" name="TextBox 3"/>
        <xdr:cNvSpPr txBox="1">
          <a:spLocks noChangeArrowheads="1"/>
        </xdr:cNvSpPr>
      </xdr:nvSpPr>
      <xdr:spPr>
        <a:xfrm>
          <a:off x="247650" y="501967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Directors are of the opinion that the business of the Group is not affected in any material way by seasonal or cyclical factors or influence, apart from the general economic conditions in which it operates.
</a:t>
          </a:r>
        </a:p>
      </xdr:txBody>
    </xdr:sp>
    <xdr:clientData/>
  </xdr:twoCellAnchor>
  <xdr:twoCellAnchor>
    <xdr:from>
      <xdr:col>1</xdr:col>
      <xdr:colOff>0</xdr:colOff>
      <xdr:row>37</xdr:row>
      <xdr:rowOff>0</xdr:rowOff>
    </xdr:from>
    <xdr:to>
      <xdr:col>12</xdr:col>
      <xdr:colOff>552450</xdr:colOff>
      <xdr:row>41</xdr:row>
      <xdr:rowOff>0</xdr:rowOff>
    </xdr:to>
    <xdr:sp>
      <xdr:nvSpPr>
        <xdr:cNvPr id="4" name="TextBox 4"/>
        <xdr:cNvSpPr txBox="1">
          <a:spLocks noChangeArrowheads="1"/>
        </xdr:cNvSpPr>
      </xdr:nvSpPr>
      <xdr:spPr>
        <a:xfrm>
          <a:off x="247650" y="599122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Other than as disclosed in Note B8 to this report, there were no material or unusual items during the current quarter and financial year to-date.
</a:t>
          </a:r>
        </a:p>
      </xdr:txBody>
    </xdr:sp>
    <xdr:clientData/>
  </xdr:twoCellAnchor>
  <xdr:twoCellAnchor>
    <xdr:from>
      <xdr:col>1</xdr:col>
      <xdr:colOff>0</xdr:colOff>
      <xdr:row>43</xdr:row>
      <xdr:rowOff>0</xdr:rowOff>
    </xdr:from>
    <xdr:to>
      <xdr:col>12</xdr:col>
      <xdr:colOff>552450</xdr:colOff>
      <xdr:row>47</xdr:row>
      <xdr:rowOff>0</xdr:rowOff>
    </xdr:to>
    <xdr:sp>
      <xdr:nvSpPr>
        <xdr:cNvPr id="5" name="TextBox 5"/>
        <xdr:cNvSpPr txBox="1">
          <a:spLocks noChangeArrowheads="1"/>
        </xdr:cNvSpPr>
      </xdr:nvSpPr>
      <xdr:spPr>
        <a:xfrm>
          <a:off x="247650" y="696277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changes in estimates reported in prior financial years which have a material impact on the current interim period.
</a:t>
          </a:r>
        </a:p>
      </xdr:txBody>
    </xdr:sp>
    <xdr:clientData/>
  </xdr:twoCellAnchor>
  <xdr:twoCellAnchor>
    <xdr:from>
      <xdr:col>1</xdr:col>
      <xdr:colOff>0</xdr:colOff>
      <xdr:row>49</xdr:row>
      <xdr:rowOff>0</xdr:rowOff>
    </xdr:from>
    <xdr:to>
      <xdr:col>12</xdr:col>
      <xdr:colOff>552450</xdr:colOff>
      <xdr:row>52</xdr:row>
      <xdr:rowOff>0</xdr:rowOff>
    </xdr:to>
    <xdr:sp>
      <xdr:nvSpPr>
        <xdr:cNvPr id="6" name="TextBox 6"/>
        <xdr:cNvSpPr txBox="1">
          <a:spLocks noChangeArrowheads="1"/>
        </xdr:cNvSpPr>
      </xdr:nvSpPr>
      <xdr:spPr>
        <a:xfrm>
          <a:off x="247650" y="7934325"/>
          <a:ext cx="5591175"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Save as disclosed below, there were no issuances, cancellations, repurchases, resale and repayments of debt and equity securities:
</a:t>
          </a:r>
        </a:p>
      </xdr:txBody>
    </xdr:sp>
    <xdr:clientData/>
  </xdr:twoCellAnchor>
  <xdr:twoCellAnchor>
    <xdr:from>
      <xdr:col>1</xdr:col>
      <xdr:colOff>0</xdr:colOff>
      <xdr:row>64</xdr:row>
      <xdr:rowOff>0</xdr:rowOff>
    </xdr:from>
    <xdr:to>
      <xdr:col>12</xdr:col>
      <xdr:colOff>552450</xdr:colOff>
      <xdr:row>68</xdr:row>
      <xdr:rowOff>0</xdr:rowOff>
    </xdr:to>
    <xdr:sp>
      <xdr:nvSpPr>
        <xdr:cNvPr id="7" name="TextBox 7"/>
        <xdr:cNvSpPr txBox="1">
          <a:spLocks noChangeArrowheads="1"/>
        </xdr:cNvSpPr>
      </xdr:nvSpPr>
      <xdr:spPr>
        <a:xfrm>
          <a:off x="247650" y="10363200"/>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29 September 2004, the stockholders have approved the first and final gross dividend in respect of the financial year ended 31 March 2004 of 2.0% per stock unit on 232,472,000 ordinary stock units, less 28% income tax, amounting to RM3,347,589.  The dividends were paid on 18 November 2004. 
</a:t>
          </a:r>
        </a:p>
      </xdr:txBody>
    </xdr:sp>
    <xdr:clientData/>
  </xdr:twoCellAnchor>
  <xdr:twoCellAnchor>
    <xdr:from>
      <xdr:col>1</xdr:col>
      <xdr:colOff>0</xdr:colOff>
      <xdr:row>99</xdr:row>
      <xdr:rowOff>0</xdr:rowOff>
    </xdr:from>
    <xdr:to>
      <xdr:col>12</xdr:col>
      <xdr:colOff>552450</xdr:colOff>
      <xdr:row>104</xdr:row>
      <xdr:rowOff>0</xdr:rowOff>
    </xdr:to>
    <xdr:sp>
      <xdr:nvSpPr>
        <xdr:cNvPr id="8" name="TextBox 8"/>
        <xdr:cNvSpPr txBox="1">
          <a:spLocks noChangeArrowheads="1"/>
        </xdr:cNvSpPr>
      </xdr:nvSpPr>
      <xdr:spPr>
        <a:xfrm>
          <a:off x="247650" y="16478250"/>
          <a:ext cx="5591175" cy="8096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Valuation of property, plant and equipment have been brought forward without amendment from the previous annual financial statements as the Group has availed itself to the transitional provision covered under (IAS 16 revised), Property, Plant and Equipment. 
</a:t>
          </a:r>
        </a:p>
      </xdr:txBody>
    </xdr:sp>
    <xdr:clientData/>
  </xdr:twoCellAnchor>
  <xdr:twoCellAnchor>
    <xdr:from>
      <xdr:col>1</xdr:col>
      <xdr:colOff>0</xdr:colOff>
      <xdr:row>106</xdr:row>
      <xdr:rowOff>0</xdr:rowOff>
    </xdr:from>
    <xdr:to>
      <xdr:col>12</xdr:col>
      <xdr:colOff>552450</xdr:colOff>
      <xdr:row>111</xdr:row>
      <xdr:rowOff>0</xdr:rowOff>
    </xdr:to>
    <xdr:sp>
      <xdr:nvSpPr>
        <xdr:cNvPr id="9" name="TextBox 9"/>
        <xdr:cNvSpPr txBox="1">
          <a:spLocks noChangeArrowheads="1"/>
        </xdr:cNvSpPr>
      </xdr:nvSpPr>
      <xdr:spPr>
        <a:xfrm>
          <a:off x="247650" y="17611725"/>
          <a:ext cx="5591175" cy="8096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items, transaction or events of a material and unusual nature that has arisen from 31 December 2004 to the date of this announcement which would affect substantially the results of the operations of the Group for the quarter ended 31 December 2004.
</a:t>
          </a:r>
        </a:p>
      </xdr:txBody>
    </xdr:sp>
    <xdr:clientData/>
  </xdr:twoCellAnchor>
  <xdr:twoCellAnchor>
    <xdr:from>
      <xdr:col>1</xdr:col>
      <xdr:colOff>0</xdr:colOff>
      <xdr:row>115</xdr:row>
      <xdr:rowOff>0</xdr:rowOff>
    </xdr:from>
    <xdr:to>
      <xdr:col>12</xdr:col>
      <xdr:colOff>552450</xdr:colOff>
      <xdr:row>122</xdr:row>
      <xdr:rowOff>0</xdr:rowOff>
    </xdr:to>
    <xdr:sp>
      <xdr:nvSpPr>
        <xdr:cNvPr id="10" name="TextBox 10"/>
        <xdr:cNvSpPr txBox="1">
          <a:spLocks noChangeArrowheads="1"/>
        </xdr:cNvSpPr>
      </xdr:nvSpPr>
      <xdr:spPr>
        <a:xfrm>
          <a:off x="247650" y="19069050"/>
          <a:ext cx="5591175" cy="11334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28 July 2004, Eastern and Oriental Hotel Sdn Bhd, a wholly owned subsidiary company has acquired 100% equity interest in two companies, namely E &amp; O Limousine Services Sdn Bhd and E &amp; O Cruises Sdn Bhd with an authorised capital of RM100,000 and a paid-up of RM2.00 each respectively for cash consideration at par.
The Group incurred a goodwill of RM272,000 which has been written off to retained earnings.</a:t>
          </a:r>
        </a:p>
      </xdr:txBody>
    </xdr:sp>
    <xdr:clientData/>
  </xdr:twoCellAnchor>
  <xdr:twoCellAnchor>
    <xdr:from>
      <xdr:col>1</xdr:col>
      <xdr:colOff>0</xdr:colOff>
      <xdr:row>94</xdr:row>
      <xdr:rowOff>0</xdr:rowOff>
    </xdr:from>
    <xdr:to>
      <xdr:col>12</xdr:col>
      <xdr:colOff>552450</xdr:colOff>
      <xdr:row>96</xdr:row>
      <xdr:rowOff>0</xdr:rowOff>
    </xdr:to>
    <xdr:sp>
      <xdr:nvSpPr>
        <xdr:cNvPr id="11" name="TextBox 11"/>
        <xdr:cNvSpPr txBox="1">
          <a:spLocks noChangeArrowheads="1"/>
        </xdr:cNvSpPr>
      </xdr:nvSpPr>
      <xdr:spPr>
        <a:xfrm>
          <a:off x="247650" y="15668625"/>
          <a:ext cx="5591175" cy="3238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Analysis of geographical location is not applicable as the Group operates in a single geographical segment, namely Malaysia.
</a:t>
          </a:r>
        </a:p>
      </xdr:txBody>
    </xdr:sp>
    <xdr:clientData/>
  </xdr:twoCellAnchor>
  <xdr:twoCellAnchor>
    <xdr:from>
      <xdr:col>1</xdr:col>
      <xdr:colOff>0</xdr:colOff>
      <xdr:row>139</xdr:row>
      <xdr:rowOff>0</xdr:rowOff>
    </xdr:from>
    <xdr:to>
      <xdr:col>12</xdr:col>
      <xdr:colOff>552450</xdr:colOff>
      <xdr:row>150</xdr:row>
      <xdr:rowOff>0</xdr:rowOff>
    </xdr:to>
    <xdr:sp>
      <xdr:nvSpPr>
        <xdr:cNvPr id="12" name="TextBox 12"/>
        <xdr:cNvSpPr txBox="1">
          <a:spLocks noChangeArrowheads="1"/>
        </xdr:cNvSpPr>
      </xdr:nvSpPr>
      <xdr:spPr>
        <a:xfrm>
          <a:off x="247650" y="23069550"/>
          <a:ext cx="5591175" cy="17811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Group achieved a revenue of RM15.576 million for the 9 months period ended 31 December 2004 compared to RM112.709 million recorded for the corresponding period ended 31 December 2003.
The lower revenue was mainly due to the disposal of its property related subsidiaries in November 2003 which contributed approximately RM100.25 million revenue last year.  This was mitigated by an increase in revenue from the hotel division by RM3.650 million or 32% as compared to the preceding corresponding period.
The Group recorded a profit before tax of RM16.322 million for the 9 month ended 31 December 2004 as compared to RM32.898 million recorded in the preceding corresponding period.  Higher profit in preceeding corresponding period was mainly attributed to the following:
</a:t>
          </a:r>
        </a:p>
      </xdr:txBody>
    </xdr:sp>
    <xdr:clientData/>
  </xdr:twoCellAnchor>
  <xdr:twoCellAnchor>
    <xdr:from>
      <xdr:col>1</xdr:col>
      <xdr:colOff>0</xdr:colOff>
      <xdr:row>182</xdr:row>
      <xdr:rowOff>0</xdr:rowOff>
    </xdr:from>
    <xdr:to>
      <xdr:col>12</xdr:col>
      <xdr:colOff>552450</xdr:colOff>
      <xdr:row>186</xdr:row>
      <xdr:rowOff>0</xdr:rowOff>
    </xdr:to>
    <xdr:sp>
      <xdr:nvSpPr>
        <xdr:cNvPr id="13" name="TextBox 13"/>
        <xdr:cNvSpPr txBox="1">
          <a:spLocks noChangeArrowheads="1"/>
        </xdr:cNvSpPr>
      </xdr:nvSpPr>
      <xdr:spPr>
        <a:xfrm>
          <a:off x="247650" y="30032325"/>
          <a:ext cx="559117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group expects improvement in its results for the current financial year due to reduced finance cost as a result of lower borrowings and increased contribution from share of profits of its associated company.
</a:t>
          </a:r>
        </a:p>
      </xdr:txBody>
    </xdr:sp>
    <xdr:clientData/>
  </xdr:twoCellAnchor>
  <xdr:twoCellAnchor>
    <xdr:from>
      <xdr:col>1</xdr:col>
      <xdr:colOff>0</xdr:colOff>
      <xdr:row>171</xdr:row>
      <xdr:rowOff>0</xdr:rowOff>
    </xdr:from>
    <xdr:to>
      <xdr:col>12</xdr:col>
      <xdr:colOff>552450</xdr:colOff>
      <xdr:row>179</xdr:row>
      <xdr:rowOff>0</xdr:rowOff>
    </xdr:to>
    <xdr:sp>
      <xdr:nvSpPr>
        <xdr:cNvPr id="14" name="TextBox 14"/>
        <xdr:cNvSpPr txBox="1">
          <a:spLocks noChangeArrowheads="1"/>
        </xdr:cNvSpPr>
      </xdr:nvSpPr>
      <xdr:spPr>
        <a:xfrm>
          <a:off x="247650" y="28251150"/>
          <a:ext cx="5591175" cy="12954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For the third quarter ended 31 December 2004, the Group recorded a revenue of RM5.762 million and a loss before tax of RM0.210 million as compared to the immediate preceding quarter where Group revenue was RM5.381 million and profit before tax amounted to RM3.231 million.
Although the Group achieved a higher turnover, it achieved a lower profit before tax as compared to the preceeding quarter results, is mainly due to lower contribution from associated company ("E&amp;OPROP") in the current quarter.
</a:t>
          </a:r>
        </a:p>
      </xdr:txBody>
    </xdr:sp>
    <xdr:clientData/>
  </xdr:twoCellAnchor>
  <xdr:twoCellAnchor>
    <xdr:from>
      <xdr:col>1</xdr:col>
      <xdr:colOff>0</xdr:colOff>
      <xdr:row>188</xdr:row>
      <xdr:rowOff>0</xdr:rowOff>
    </xdr:from>
    <xdr:to>
      <xdr:col>12</xdr:col>
      <xdr:colOff>552450</xdr:colOff>
      <xdr:row>190</xdr:row>
      <xdr:rowOff>0</xdr:rowOff>
    </xdr:to>
    <xdr:sp>
      <xdr:nvSpPr>
        <xdr:cNvPr id="15" name="TextBox 15"/>
        <xdr:cNvSpPr txBox="1">
          <a:spLocks noChangeArrowheads="1"/>
        </xdr:cNvSpPr>
      </xdr:nvSpPr>
      <xdr:spPr>
        <a:xfrm>
          <a:off x="247650" y="31003875"/>
          <a:ext cx="5591175" cy="3238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Group and Company did not issue any profit forecast/profit guarantee during the current financial period to date.
</a:t>
          </a:r>
        </a:p>
      </xdr:txBody>
    </xdr:sp>
    <xdr:clientData/>
  </xdr:twoCellAnchor>
  <xdr:twoCellAnchor>
    <xdr:from>
      <xdr:col>1</xdr:col>
      <xdr:colOff>0</xdr:colOff>
      <xdr:row>206</xdr:row>
      <xdr:rowOff>0</xdr:rowOff>
    </xdr:from>
    <xdr:to>
      <xdr:col>12</xdr:col>
      <xdr:colOff>552450</xdr:colOff>
      <xdr:row>211</xdr:row>
      <xdr:rowOff>0</xdr:rowOff>
    </xdr:to>
    <xdr:sp>
      <xdr:nvSpPr>
        <xdr:cNvPr id="16" name="TextBox 16"/>
        <xdr:cNvSpPr txBox="1">
          <a:spLocks noChangeArrowheads="1"/>
        </xdr:cNvSpPr>
      </xdr:nvSpPr>
      <xdr:spPr>
        <a:xfrm>
          <a:off x="247650" y="34023300"/>
          <a:ext cx="5591175" cy="8858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No unquoted investments were sold in the current quarter and in the financial year to date.
During the preceding quarter, the Group disposed an investment property for a consideration of RM19 million with no gain or loss derived from this transaction.</a:t>
          </a:r>
        </a:p>
      </xdr:txBody>
    </xdr:sp>
    <xdr:clientData/>
  </xdr:twoCellAnchor>
  <xdr:twoCellAnchor>
    <xdr:from>
      <xdr:col>2</xdr:col>
      <xdr:colOff>0</xdr:colOff>
      <xdr:row>238</xdr:row>
      <xdr:rowOff>0</xdr:rowOff>
    </xdr:from>
    <xdr:to>
      <xdr:col>12</xdr:col>
      <xdr:colOff>552450</xdr:colOff>
      <xdr:row>243</xdr:row>
      <xdr:rowOff>0</xdr:rowOff>
    </xdr:to>
    <xdr:sp>
      <xdr:nvSpPr>
        <xdr:cNvPr id="17" name="TextBox 17"/>
        <xdr:cNvSpPr txBox="1">
          <a:spLocks noChangeArrowheads="1"/>
        </xdr:cNvSpPr>
      </xdr:nvSpPr>
      <xdr:spPr>
        <a:xfrm>
          <a:off x="495300" y="39319200"/>
          <a:ext cx="5343525" cy="8096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SC has, vide its letter dated 27 December 2004, approved a further extension of time of six (6) months to 2 June 2005 for EOB to complete the Proposed Share Placement of remaining 86.236 million shares and up to 58.118 million warrants in E&amp;O Property Development Berhad ("E&amp;OPROP").  EOB still has 73.236 million E&amp;OPROP shares and/or 54.604 million E&amp;OPROP warrants available for this purpose.</a:t>
          </a:r>
        </a:p>
      </xdr:txBody>
    </xdr:sp>
    <xdr:clientData/>
  </xdr:twoCellAnchor>
  <xdr:twoCellAnchor>
    <xdr:from>
      <xdr:col>2</xdr:col>
      <xdr:colOff>0</xdr:colOff>
      <xdr:row>244</xdr:row>
      <xdr:rowOff>0</xdr:rowOff>
    </xdr:from>
    <xdr:to>
      <xdr:col>12</xdr:col>
      <xdr:colOff>552450</xdr:colOff>
      <xdr:row>260</xdr:row>
      <xdr:rowOff>9525</xdr:rowOff>
    </xdr:to>
    <xdr:sp>
      <xdr:nvSpPr>
        <xdr:cNvPr id="18" name="TextBox 18"/>
        <xdr:cNvSpPr txBox="1">
          <a:spLocks noChangeArrowheads="1"/>
        </xdr:cNvSpPr>
      </xdr:nvSpPr>
      <xdr:spPr>
        <a:xfrm>
          <a:off x="495300" y="40290750"/>
          <a:ext cx="5343525" cy="2552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26 July 2004, Hwang-DBS Securities Berhad ("Hwang-DBS") on behalf of the Company announced that the Company propose to undertake a special issue of 33.709 million new stock units of RM1.00 each in EOB ("EOB Stock Units") ("New Stock Units"), representing 14.5% of the issued and paid-up share capital of the Company as at 30 June 2004, to identified Bumiputera investors ("Proposed Special Issue").
The Securities Commission ("SC") had, vide a letter dated 13 August 2003, imposed a condition requiring EOB to increase the Bumiputera equity interest in EOB to at least 30% (which was originally imposed by the Foreign Investment Committee ("FIC")) by 12 August 2004 which was subsequently extended to 31 December 2004 ("Bumiputera Equity Condition").
The SC had vide a letter dated 10 January 2005, approved a further extension of time to 31 December 2005 to comply with the Bumiputera Equity Condition.  
The Proposed Special Issue is conditional upon the approvals/consents being obtained from the following:
</a:t>
          </a:r>
        </a:p>
      </xdr:txBody>
    </xdr:sp>
    <xdr:clientData/>
  </xdr:twoCellAnchor>
  <xdr:twoCellAnchor>
    <xdr:from>
      <xdr:col>2</xdr:col>
      <xdr:colOff>0</xdr:colOff>
      <xdr:row>235</xdr:row>
      <xdr:rowOff>0</xdr:rowOff>
    </xdr:from>
    <xdr:to>
      <xdr:col>12</xdr:col>
      <xdr:colOff>552450</xdr:colOff>
      <xdr:row>237</xdr:row>
      <xdr:rowOff>0</xdr:rowOff>
    </xdr:to>
    <xdr:sp>
      <xdr:nvSpPr>
        <xdr:cNvPr id="19" name="TextBox 19"/>
        <xdr:cNvSpPr txBox="1">
          <a:spLocks noChangeArrowheads="1"/>
        </xdr:cNvSpPr>
      </xdr:nvSpPr>
      <xdr:spPr>
        <a:xfrm>
          <a:off x="495300" y="38833425"/>
          <a:ext cx="5343525" cy="3238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Status of the Proposed Share Placement, Proposed Special Issue and Proposed Share Buyback are as follows:
</a:t>
          </a:r>
        </a:p>
      </xdr:txBody>
    </xdr:sp>
    <xdr:clientData/>
  </xdr:twoCellAnchor>
  <xdr:twoCellAnchor>
    <xdr:from>
      <xdr:col>2</xdr:col>
      <xdr:colOff>0</xdr:colOff>
      <xdr:row>285</xdr:row>
      <xdr:rowOff>0</xdr:rowOff>
    </xdr:from>
    <xdr:to>
      <xdr:col>12</xdr:col>
      <xdr:colOff>552450</xdr:colOff>
      <xdr:row>288</xdr:row>
      <xdr:rowOff>0</xdr:rowOff>
    </xdr:to>
    <xdr:sp>
      <xdr:nvSpPr>
        <xdr:cNvPr id="20" name="TextBox 20"/>
        <xdr:cNvSpPr txBox="1">
          <a:spLocks noChangeArrowheads="1"/>
        </xdr:cNvSpPr>
      </xdr:nvSpPr>
      <xdr:spPr>
        <a:xfrm>
          <a:off x="495300" y="46882050"/>
          <a:ext cx="5343525"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As at 21 February 2005, cash proceeds arising from completion of the corporate proposals and utilisation of the said proceeds are as follows:
</a:t>
          </a:r>
        </a:p>
      </xdr:txBody>
    </xdr:sp>
    <xdr:clientData/>
  </xdr:twoCellAnchor>
  <xdr:twoCellAnchor>
    <xdr:from>
      <xdr:col>2</xdr:col>
      <xdr:colOff>0</xdr:colOff>
      <xdr:row>302</xdr:row>
      <xdr:rowOff>0</xdr:rowOff>
    </xdr:from>
    <xdr:to>
      <xdr:col>12</xdr:col>
      <xdr:colOff>552450</xdr:colOff>
      <xdr:row>305</xdr:row>
      <xdr:rowOff>0</xdr:rowOff>
    </xdr:to>
    <xdr:sp>
      <xdr:nvSpPr>
        <xdr:cNvPr id="21" name="TextBox 21"/>
        <xdr:cNvSpPr txBox="1">
          <a:spLocks noChangeArrowheads="1"/>
        </xdr:cNvSpPr>
      </xdr:nvSpPr>
      <xdr:spPr>
        <a:xfrm>
          <a:off x="495300" y="49758600"/>
          <a:ext cx="5343525"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proceeds from the remaining shares and or warrants to be disposed pursuant to the Shares Placement will depend on the market price on disposal.
</a:t>
          </a:r>
        </a:p>
      </xdr:txBody>
    </xdr:sp>
    <xdr:clientData/>
  </xdr:twoCellAnchor>
  <xdr:twoCellAnchor>
    <xdr:from>
      <xdr:col>2</xdr:col>
      <xdr:colOff>0</xdr:colOff>
      <xdr:row>305</xdr:row>
      <xdr:rowOff>0</xdr:rowOff>
    </xdr:from>
    <xdr:to>
      <xdr:col>12</xdr:col>
      <xdr:colOff>552450</xdr:colOff>
      <xdr:row>305</xdr:row>
      <xdr:rowOff>0</xdr:rowOff>
    </xdr:to>
    <xdr:sp>
      <xdr:nvSpPr>
        <xdr:cNvPr id="22" name="TextBox 22"/>
        <xdr:cNvSpPr txBox="1">
          <a:spLocks noChangeArrowheads="1"/>
        </xdr:cNvSpPr>
      </xdr:nvSpPr>
      <xdr:spPr>
        <a:xfrm>
          <a:off x="495300" y="50244375"/>
          <a:ext cx="53435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As at 10 November 2004, a total of 325 warrants 2001/2011 were exercised. 
</a:t>
          </a:r>
        </a:p>
      </xdr:txBody>
    </xdr:sp>
    <xdr:clientData/>
  </xdr:twoCellAnchor>
  <xdr:twoCellAnchor>
    <xdr:from>
      <xdr:col>2</xdr:col>
      <xdr:colOff>0</xdr:colOff>
      <xdr:row>305</xdr:row>
      <xdr:rowOff>0</xdr:rowOff>
    </xdr:from>
    <xdr:to>
      <xdr:col>12</xdr:col>
      <xdr:colOff>552450</xdr:colOff>
      <xdr:row>305</xdr:row>
      <xdr:rowOff>0</xdr:rowOff>
    </xdr:to>
    <xdr:sp>
      <xdr:nvSpPr>
        <xdr:cNvPr id="23" name="TextBox 23"/>
        <xdr:cNvSpPr txBox="1">
          <a:spLocks noChangeArrowheads="1"/>
        </xdr:cNvSpPr>
      </xdr:nvSpPr>
      <xdr:spPr>
        <a:xfrm>
          <a:off x="495300" y="50244375"/>
          <a:ext cx="534352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20 November 2003, the Company granted 12.486 million stock units to eligible employees of the Group under its approved Employee Share Options Scheme.  No options have been exercised as at 10 November 2004.
The exercise price of the stock units granted have been fixed at RM1.05 per stock unit which represents a 6.9% discount over the five days weighted average stock price of EOB up to 19 November 2003 of RM1.1279.
</a:t>
          </a:r>
        </a:p>
      </xdr:txBody>
    </xdr:sp>
    <xdr:clientData/>
  </xdr:twoCellAnchor>
  <xdr:twoCellAnchor>
    <xdr:from>
      <xdr:col>1</xdr:col>
      <xdr:colOff>0</xdr:colOff>
      <xdr:row>321</xdr:row>
      <xdr:rowOff>0</xdr:rowOff>
    </xdr:from>
    <xdr:to>
      <xdr:col>12</xdr:col>
      <xdr:colOff>561975</xdr:colOff>
      <xdr:row>324</xdr:row>
      <xdr:rowOff>0</xdr:rowOff>
    </xdr:to>
    <xdr:sp>
      <xdr:nvSpPr>
        <xdr:cNvPr id="24" name="TextBox 24"/>
        <xdr:cNvSpPr txBox="1">
          <a:spLocks noChangeArrowheads="1"/>
        </xdr:cNvSpPr>
      </xdr:nvSpPr>
      <xdr:spPr>
        <a:xfrm>
          <a:off x="247650" y="52892325"/>
          <a:ext cx="5600700"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financial instruments with off balance sheet risk as at 21 February 2005.
</a:t>
          </a:r>
        </a:p>
      </xdr:txBody>
    </xdr:sp>
    <xdr:clientData/>
  </xdr:twoCellAnchor>
  <xdr:twoCellAnchor>
    <xdr:from>
      <xdr:col>1</xdr:col>
      <xdr:colOff>0</xdr:colOff>
      <xdr:row>326</xdr:row>
      <xdr:rowOff>0</xdr:rowOff>
    </xdr:from>
    <xdr:to>
      <xdr:col>12</xdr:col>
      <xdr:colOff>561975</xdr:colOff>
      <xdr:row>329</xdr:row>
      <xdr:rowOff>0</xdr:rowOff>
    </xdr:to>
    <xdr:sp>
      <xdr:nvSpPr>
        <xdr:cNvPr id="25" name="TextBox 25"/>
        <xdr:cNvSpPr txBox="1">
          <a:spLocks noChangeArrowheads="1"/>
        </xdr:cNvSpPr>
      </xdr:nvSpPr>
      <xdr:spPr>
        <a:xfrm>
          <a:off x="247650" y="53701950"/>
          <a:ext cx="5600700" cy="4857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was no material litigation which affects the financial position or business of the Group as at 21 February 2005.
</a:t>
          </a:r>
        </a:p>
      </xdr:txBody>
    </xdr:sp>
    <xdr:clientData/>
  </xdr:twoCellAnchor>
  <xdr:twoCellAnchor>
    <xdr:from>
      <xdr:col>1</xdr:col>
      <xdr:colOff>0</xdr:colOff>
      <xdr:row>332</xdr:row>
      <xdr:rowOff>0</xdr:rowOff>
    </xdr:from>
    <xdr:to>
      <xdr:col>12</xdr:col>
      <xdr:colOff>561975</xdr:colOff>
      <xdr:row>334</xdr:row>
      <xdr:rowOff>0</xdr:rowOff>
    </xdr:to>
    <xdr:sp>
      <xdr:nvSpPr>
        <xdr:cNvPr id="26" name="TextBox 26"/>
        <xdr:cNvSpPr txBox="1">
          <a:spLocks noChangeArrowheads="1"/>
        </xdr:cNvSpPr>
      </xdr:nvSpPr>
      <xdr:spPr>
        <a:xfrm>
          <a:off x="247650" y="54673500"/>
          <a:ext cx="5600700" cy="3238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Board of Directors do not recommend any payment of dividend for the current quarter. 
</a:t>
          </a:r>
        </a:p>
      </xdr:txBody>
    </xdr:sp>
    <xdr:clientData/>
  </xdr:twoCellAnchor>
  <xdr:twoCellAnchor>
    <xdr:from>
      <xdr:col>1</xdr:col>
      <xdr:colOff>0</xdr:colOff>
      <xdr:row>339</xdr:row>
      <xdr:rowOff>0</xdr:rowOff>
    </xdr:from>
    <xdr:to>
      <xdr:col>12</xdr:col>
      <xdr:colOff>561975</xdr:colOff>
      <xdr:row>347</xdr:row>
      <xdr:rowOff>0</xdr:rowOff>
    </xdr:to>
    <xdr:sp>
      <xdr:nvSpPr>
        <xdr:cNvPr id="27" name="TextBox 27"/>
        <xdr:cNvSpPr txBox="1">
          <a:spLocks noChangeArrowheads="1"/>
        </xdr:cNvSpPr>
      </xdr:nvSpPr>
      <xdr:spPr>
        <a:xfrm>
          <a:off x="247650" y="55806975"/>
          <a:ext cx="5600700" cy="12954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earnings per stock unit for the current quarter and financial period ended 31 December 2004 is calculated based on the Group’s loss after taxation and after minority interest of RM0.426 million and Group’s profit after taxation and after minority interest RM12.758 million respectively over the weighted average number of stock units in issue as at 31 December 2004 of 232.411 million stock units.
There is no dilutive impact arising from the warrants and share options as their exercise price are above the fair value of the ordinary stock units as at 31 December 2004, in accordance with MASB 13.
</a:t>
          </a:r>
        </a:p>
      </xdr:txBody>
    </xdr:sp>
    <xdr:clientData/>
  </xdr:twoCellAnchor>
  <xdr:twoCellAnchor>
    <xdr:from>
      <xdr:col>1</xdr:col>
      <xdr:colOff>0</xdr:colOff>
      <xdr:row>349</xdr:row>
      <xdr:rowOff>0</xdr:rowOff>
    </xdr:from>
    <xdr:to>
      <xdr:col>12</xdr:col>
      <xdr:colOff>561975</xdr:colOff>
      <xdr:row>355</xdr:row>
      <xdr:rowOff>0</xdr:rowOff>
    </xdr:to>
    <xdr:sp>
      <xdr:nvSpPr>
        <xdr:cNvPr id="28" name="TextBox 28"/>
        <xdr:cNvSpPr txBox="1">
          <a:spLocks noChangeArrowheads="1"/>
        </xdr:cNvSpPr>
      </xdr:nvSpPr>
      <xdr:spPr>
        <a:xfrm>
          <a:off x="247650" y="57426225"/>
          <a:ext cx="5600700" cy="9715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net tangible asset per stock unit is calculated based on the Group’s net tangible asset of RM337.684 million (2004 : RM328.883 million) after deducting the premium on acquisition of associated companies of RM62.933 million (2004 : RM62.933 million) over the weighted average number of issued stock units of 232.411 million (2004 : 232.472 million) as at 31 December 2004.
</a:t>
          </a:r>
        </a:p>
      </xdr:txBody>
    </xdr:sp>
    <xdr:clientData/>
  </xdr:twoCellAnchor>
  <xdr:twoCellAnchor>
    <xdr:from>
      <xdr:col>2</xdr:col>
      <xdr:colOff>0</xdr:colOff>
      <xdr:row>150</xdr:row>
      <xdr:rowOff>9525</xdr:rowOff>
    </xdr:from>
    <xdr:to>
      <xdr:col>12</xdr:col>
      <xdr:colOff>561975</xdr:colOff>
      <xdr:row>155</xdr:row>
      <xdr:rowOff>0</xdr:rowOff>
    </xdr:to>
    <xdr:sp>
      <xdr:nvSpPr>
        <xdr:cNvPr id="29" name="TextBox 29"/>
        <xdr:cNvSpPr txBox="1">
          <a:spLocks noChangeArrowheads="1"/>
        </xdr:cNvSpPr>
      </xdr:nvSpPr>
      <xdr:spPr>
        <a:xfrm>
          <a:off x="495300" y="24860250"/>
          <a:ext cx="5353050" cy="8001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disposals of its property related subsidiaries and the TVSB land which generated a gain of approximately RM28.374 million;
gain on disposal of 30 million E&amp;OPROP shares of approximately RM5.039 million.
exceptional gain of approximately RM10.159 million arising from the restricted offer for sale (E&amp;OPROP ROS) involving 60.437 million E&amp;OPROP Warrants which was completed on 7th April 2004.
increased contribution from the share of profit from its associated company i.e E&amp;O Property Development Berhad ("E&amp;OPROP").
</a:t>
          </a:r>
        </a:p>
      </xdr:txBody>
    </xdr:sp>
    <xdr:clientData/>
  </xdr:twoCellAnchor>
  <xdr:twoCellAnchor>
    <xdr:from>
      <xdr:col>3</xdr:col>
      <xdr:colOff>0</xdr:colOff>
      <xdr:row>260</xdr:row>
      <xdr:rowOff>0</xdr:rowOff>
    </xdr:from>
    <xdr:to>
      <xdr:col>12</xdr:col>
      <xdr:colOff>552450</xdr:colOff>
      <xdr:row>274</xdr:row>
      <xdr:rowOff>0</xdr:rowOff>
    </xdr:to>
    <xdr:sp>
      <xdr:nvSpPr>
        <xdr:cNvPr id="30" name="TextBox 30"/>
        <xdr:cNvSpPr txBox="1">
          <a:spLocks noChangeArrowheads="1"/>
        </xdr:cNvSpPr>
      </xdr:nvSpPr>
      <xdr:spPr>
        <a:xfrm>
          <a:off x="742950" y="42833925"/>
          <a:ext cx="5095875" cy="226695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SC for the Proposed Special Issue under the Securities Commission Act, 1993 and FIC's guidelines;
Ministry of International Trade and Industry for the allocation of the New Stock Units pursuant to the Proposed Special Issue;
Stockholders of the Company in an extraordinary general meeting to be convened;
Bursa Securities for the listing of and quotation for the New Stock Units; 
certain lenders of EOB for a variation of its issued and paid-up share capital resulting from the Proposed Special Issue; and 
any other relevant authorities/parties.
</a:t>
          </a:r>
        </a:p>
      </xdr:txBody>
    </xdr:sp>
    <xdr:clientData/>
  </xdr:twoCellAnchor>
  <xdr:twoCellAnchor>
    <xdr:from>
      <xdr:col>2</xdr:col>
      <xdr:colOff>0</xdr:colOff>
      <xdr:row>280</xdr:row>
      <xdr:rowOff>0</xdr:rowOff>
    </xdr:from>
    <xdr:to>
      <xdr:col>12</xdr:col>
      <xdr:colOff>561975</xdr:colOff>
      <xdr:row>280</xdr:row>
      <xdr:rowOff>0</xdr:rowOff>
    </xdr:to>
    <xdr:sp>
      <xdr:nvSpPr>
        <xdr:cNvPr id="31" name="TextBox 31"/>
        <xdr:cNvSpPr txBox="1">
          <a:spLocks noChangeArrowheads="1"/>
        </xdr:cNvSpPr>
      </xdr:nvSpPr>
      <xdr:spPr>
        <a:xfrm>
          <a:off x="495300" y="46072425"/>
          <a:ext cx="53530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Company may opt to utilise the mandate granted by its stockholders at the 76th Annual General Meeting of EOB held on 30 September 2003 in accordance with Section 132D of the Companies Act, 1965 for the issuance and allotment of new stock units not exceeding 10% of the total issued and paid-up share capital of EOB ("Shareholders Mandate") for the Proposed Special Issue in respect of the issuance of the Special Issue Shares to Professor Datuk Dr. Nik Mohd Zain bin Nik Yusof and Mohamed Razeek bin Md Hussain Maricar (being two of the Bumiputera Investors). 
The approval of EOB's stockholders will be sought for the following:
</a:t>
          </a:r>
        </a:p>
      </xdr:txBody>
    </xdr:sp>
    <xdr:clientData/>
  </xdr:twoCellAnchor>
  <xdr:twoCellAnchor>
    <xdr:from>
      <xdr:col>3</xdr:col>
      <xdr:colOff>0</xdr:colOff>
      <xdr:row>280</xdr:row>
      <xdr:rowOff>0</xdr:rowOff>
    </xdr:from>
    <xdr:to>
      <xdr:col>12</xdr:col>
      <xdr:colOff>552450</xdr:colOff>
      <xdr:row>280</xdr:row>
      <xdr:rowOff>0</xdr:rowOff>
    </xdr:to>
    <xdr:sp>
      <xdr:nvSpPr>
        <xdr:cNvPr id="32" name="TextBox 32"/>
        <xdr:cNvSpPr txBox="1">
          <a:spLocks noChangeArrowheads="1"/>
        </xdr:cNvSpPr>
      </xdr:nvSpPr>
      <xdr:spPr>
        <a:xfrm>
          <a:off x="742950" y="46072425"/>
          <a:ext cx="509587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issuance and allotment of the remaining New Stock Units; and
issuance and allotment of any New Stock Units to the following Bumiputera Investors who are Directors of EOB ("Interested Directors"):
</a:t>
          </a:r>
        </a:p>
      </xdr:txBody>
    </xdr:sp>
    <xdr:clientData/>
  </xdr:twoCellAnchor>
  <xdr:twoCellAnchor>
    <xdr:from>
      <xdr:col>2</xdr:col>
      <xdr:colOff>0</xdr:colOff>
      <xdr:row>274</xdr:row>
      <xdr:rowOff>0</xdr:rowOff>
    </xdr:from>
    <xdr:to>
      <xdr:col>12</xdr:col>
      <xdr:colOff>552450</xdr:colOff>
      <xdr:row>278</xdr:row>
      <xdr:rowOff>0</xdr:rowOff>
    </xdr:to>
    <xdr:sp>
      <xdr:nvSpPr>
        <xdr:cNvPr id="33" name="TextBox 33"/>
        <xdr:cNvSpPr txBox="1">
          <a:spLocks noChangeArrowheads="1"/>
        </xdr:cNvSpPr>
      </xdr:nvSpPr>
      <xdr:spPr>
        <a:xfrm>
          <a:off x="495300" y="45100875"/>
          <a:ext cx="5343525" cy="6477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 Proposed Special Issue was approved by the stockholders at the EGM held on 29 September 2004.   
SC had, vide a letter dated 3 January 2005, approved the Proposed Special Issue.  The approval is subject to the terms and conditions as mentioned in our annoucement on 6 January 2005.
</a:t>
          </a:r>
        </a:p>
      </xdr:txBody>
    </xdr:sp>
    <xdr:clientData/>
  </xdr:twoCellAnchor>
  <xdr:twoCellAnchor>
    <xdr:from>
      <xdr:col>2</xdr:col>
      <xdr:colOff>0</xdr:colOff>
      <xdr:row>53</xdr:row>
      <xdr:rowOff>9525</xdr:rowOff>
    </xdr:from>
    <xdr:to>
      <xdr:col>12</xdr:col>
      <xdr:colOff>571500</xdr:colOff>
      <xdr:row>62</xdr:row>
      <xdr:rowOff>9525</xdr:rowOff>
    </xdr:to>
    <xdr:sp>
      <xdr:nvSpPr>
        <xdr:cNvPr id="34" name="TextBox 34"/>
        <xdr:cNvSpPr txBox="1">
          <a:spLocks noChangeArrowheads="1"/>
        </xdr:cNvSpPr>
      </xdr:nvSpPr>
      <xdr:spPr>
        <a:xfrm>
          <a:off x="495300" y="8591550"/>
          <a:ext cx="5362575" cy="14573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On 14 September 2004, the shareholders of the Company approved for the Company's plan to buy-back its own ordinary shares.  During the current quarter, the Company bought-back 541,900 of its issued ordinary shares from the open market at an average price of RM0.77 per share.  The total consideration paid for the share buy-back including transaction costs was RM417,115.  The shares bought-back are being held as treasury shares in accordance with Section 67A of the Company Act 1965.
</a:t>
          </a:r>
        </a:p>
      </xdr:txBody>
    </xdr:sp>
    <xdr:clientData/>
  </xdr:twoCellAnchor>
  <xdr:twoCellAnchor>
    <xdr:from>
      <xdr:col>2</xdr:col>
      <xdr:colOff>0</xdr:colOff>
      <xdr:row>157</xdr:row>
      <xdr:rowOff>9525</xdr:rowOff>
    </xdr:from>
    <xdr:to>
      <xdr:col>12</xdr:col>
      <xdr:colOff>561975</xdr:colOff>
      <xdr:row>166</xdr:row>
      <xdr:rowOff>0</xdr:rowOff>
    </xdr:to>
    <xdr:sp>
      <xdr:nvSpPr>
        <xdr:cNvPr id="35" name="TextBox 35"/>
        <xdr:cNvSpPr txBox="1">
          <a:spLocks noChangeArrowheads="1"/>
        </xdr:cNvSpPr>
      </xdr:nvSpPr>
      <xdr:spPr>
        <a:xfrm>
          <a:off x="495300" y="25993725"/>
          <a:ext cx="5353050" cy="14478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exceptional gain of approximately RM10.159 million arising from the restricted offer for sale (E&amp;OPROP ROS) involving 60.437 million E&amp;OPROP Warrants which was completed on 7th April 2004.
increased contribution from the share of profit from its associated company i.e E&amp;O Property Development Berhad ("E&amp;OPROP").
lower interest cost following the repayment of bank borrowings for proceeds of the corporate exercise as disclosed in Note B8 to this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4"/>
  <sheetViews>
    <sheetView tabSelected="1" workbookViewId="0" topLeftCell="A1">
      <selection activeCell="A1" sqref="A1:I1"/>
    </sheetView>
  </sheetViews>
  <sheetFormatPr defaultColWidth="9.33203125" defaultRowHeight="12.75"/>
  <cols>
    <col min="1" max="1" width="40" style="0" customWidth="1"/>
    <col min="2" max="2" width="7.66015625" style="0" customWidth="1"/>
    <col min="3" max="3" width="13.83203125" style="0" customWidth="1"/>
    <col min="4" max="4" width="1.83203125" style="0" customWidth="1"/>
    <col min="5" max="5" width="13.83203125" style="0" customWidth="1"/>
    <col min="7" max="7" width="13.83203125" style="0" customWidth="1"/>
    <col min="8" max="8" width="1.83203125" style="0" customWidth="1"/>
    <col min="9" max="9" width="13.83203125" style="0" customWidth="1"/>
    <col min="11" max="11" width="13.83203125" style="0" customWidth="1"/>
    <col min="12" max="12" width="1.83203125" style="0" customWidth="1"/>
    <col min="13" max="13" width="13.83203125" style="0" customWidth="1"/>
  </cols>
  <sheetData>
    <row r="1" spans="1:13" ht="15.75">
      <c r="A1" s="97" t="s">
        <v>0</v>
      </c>
      <c r="B1" s="97"/>
      <c r="C1" s="97"/>
      <c r="D1" s="97"/>
      <c r="E1" s="97"/>
      <c r="F1" s="97"/>
      <c r="G1" s="97"/>
      <c r="H1" s="97"/>
      <c r="I1" s="97"/>
      <c r="J1" s="2"/>
      <c r="K1" s="2"/>
      <c r="L1" s="2"/>
      <c r="M1" s="2"/>
    </row>
    <row r="2" spans="1:13" ht="12.75">
      <c r="A2" s="97" t="s">
        <v>1</v>
      </c>
      <c r="B2" s="97"/>
      <c r="C2" s="97"/>
      <c r="D2" s="97"/>
      <c r="E2" s="97"/>
      <c r="F2" s="97"/>
      <c r="G2" s="97"/>
      <c r="H2" s="97"/>
      <c r="I2" s="97"/>
      <c r="J2" s="3"/>
      <c r="K2" s="3"/>
      <c r="L2" s="3"/>
      <c r="M2" s="3"/>
    </row>
    <row r="3" spans="1:13" ht="12.75">
      <c r="A3" s="97" t="s">
        <v>2</v>
      </c>
      <c r="B3" s="97"/>
      <c r="C3" s="97"/>
      <c r="D3" s="97"/>
      <c r="E3" s="97"/>
      <c r="F3" s="97"/>
      <c r="G3" s="97"/>
      <c r="H3" s="97"/>
      <c r="I3" s="97"/>
      <c r="J3" s="3"/>
      <c r="K3" s="3"/>
      <c r="L3" s="3"/>
      <c r="M3" s="3"/>
    </row>
    <row r="4" spans="1:13" ht="12.75">
      <c r="A4" s="4"/>
      <c r="B4" s="4"/>
      <c r="C4" s="4"/>
      <c r="D4" s="4"/>
      <c r="E4" s="4"/>
      <c r="F4" s="4"/>
      <c r="G4" s="4"/>
      <c r="H4" s="4"/>
      <c r="I4" s="4"/>
      <c r="J4" s="5"/>
      <c r="K4" s="5"/>
      <c r="L4" s="5"/>
      <c r="M4" s="5"/>
    </row>
    <row r="6" spans="1:2" ht="12.75">
      <c r="A6" s="6" t="s">
        <v>3</v>
      </c>
      <c r="B6" s="6"/>
    </row>
    <row r="7" spans="1:2" ht="12.75">
      <c r="A7" s="6"/>
      <c r="B7" s="6"/>
    </row>
    <row r="8" spans="1:13" ht="12.75">
      <c r="A8" s="6"/>
      <c r="B8" s="6"/>
      <c r="C8" s="97" t="s">
        <v>4</v>
      </c>
      <c r="D8" s="98"/>
      <c r="E8" s="98"/>
      <c r="G8" s="97" t="s">
        <v>5</v>
      </c>
      <c r="H8" s="98"/>
      <c r="I8" s="98"/>
      <c r="K8" s="97" t="s">
        <v>6</v>
      </c>
      <c r="L8" s="98"/>
      <c r="M8" s="98"/>
    </row>
    <row r="9" spans="1:13" ht="12.75">
      <c r="A9" s="6"/>
      <c r="B9" s="6"/>
      <c r="C9" s="1"/>
      <c r="D9" s="7"/>
      <c r="E9" s="7"/>
      <c r="G9" s="1"/>
      <c r="H9" s="7"/>
      <c r="I9" s="8"/>
      <c r="K9" s="1"/>
      <c r="L9" s="7"/>
      <c r="M9" s="8"/>
    </row>
    <row r="10" spans="1:13" ht="12.75">
      <c r="A10" s="6"/>
      <c r="B10" s="6"/>
      <c r="C10" s="9" t="s">
        <v>7</v>
      </c>
      <c r="D10" s="10"/>
      <c r="E10" s="9" t="s">
        <v>8</v>
      </c>
      <c r="G10" s="9" t="s">
        <v>7</v>
      </c>
      <c r="H10" s="11"/>
      <c r="I10" s="8" t="s">
        <v>8</v>
      </c>
      <c r="K10" s="9" t="s">
        <v>7</v>
      </c>
      <c r="L10" s="11"/>
      <c r="M10" s="8" t="s">
        <v>8</v>
      </c>
    </row>
    <row r="11" spans="1:13" ht="12.75">
      <c r="A11" s="6"/>
      <c r="B11" s="6"/>
      <c r="C11" s="12" t="s">
        <v>9</v>
      </c>
      <c r="D11" s="10"/>
      <c r="E11" s="12" t="s">
        <v>9</v>
      </c>
      <c r="G11" s="8" t="s">
        <v>10</v>
      </c>
      <c r="H11" s="11"/>
      <c r="I11" s="8" t="s">
        <v>10</v>
      </c>
      <c r="K11" s="8" t="s">
        <v>10</v>
      </c>
      <c r="L11" s="11"/>
      <c r="M11" s="8" t="s">
        <v>10</v>
      </c>
    </row>
    <row r="12" spans="3:13" ht="12.75">
      <c r="C12" s="13">
        <v>38352</v>
      </c>
      <c r="D12" s="11"/>
      <c r="E12" s="13">
        <v>37986</v>
      </c>
      <c r="G12" s="13">
        <f>+C12</f>
        <v>38352</v>
      </c>
      <c r="H12" s="11"/>
      <c r="I12" s="13">
        <f>+E12</f>
        <v>37986</v>
      </c>
      <c r="K12" s="11" t="s">
        <v>11</v>
      </c>
      <c r="L12" s="11"/>
      <c r="M12" s="11" t="s">
        <v>12</v>
      </c>
    </row>
    <row r="13" spans="3:13" ht="12.75">
      <c r="C13" s="8" t="s">
        <v>13</v>
      </c>
      <c r="D13" s="8"/>
      <c r="E13" s="8" t="s">
        <v>13</v>
      </c>
      <c r="G13" s="8" t="s">
        <v>13</v>
      </c>
      <c r="H13" s="8"/>
      <c r="I13" s="8" t="s">
        <v>13</v>
      </c>
      <c r="K13" s="8" t="s">
        <v>13</v>
      </c>
      <c r="L13" s="8"/>
      <c r="M13" s="8" t="s">
        <v>13</v>
      </c>
    </row>
    <row r="14" spans="3:5" ht="12.75">
      <c r="C14" s="11"/>
      <c r="D14" s="11"/>
      <c r="E14" s="11"/>
    </row>
    <row r="15" spans="1:13" ht="16.5" customHeight="1">
      <c r="A15" s="10" t="s">
        <v>14</v>
      </c>
      <c r="B15" s="10"/>
      <c r="C15" s="14">
        <f>G15-K15</f>
        <v>5762290.200000001</v>
      </c>
      <c r="D15" s="15"/>
      <c r="E15" s="15">
        <f>I15-M15</f>
        <v>96017</v>
      </c>
      <c r="F15" s="15"/>
      <c r="G15" s="16">
        <v>15575601.07</v>
      </c>
      <c r="H15" s="15"/>
      <c r="I15" s="15">
        <v>112709</v>
      </c>
      <c r="J15" s="15"/>
      <c r="K15" s="14">
        <v>9813310.87</v>
      </c>
      <c r="L15" s="15"/>
      <c r="M15" s="15">
        <v>16692</v>
      </c>
    </row>
    <row r="16" spans="1:13" ht="16.5" customHeight="1">
      <c r="A16" s="10" t="s">
        <v>15</v>
      </c>
      <c r="B16" s="10"/>
      <c r="C16" s="17">
        <f>G16-K16</f>
        <v>-3217772.8100000005</v>
      </c>
      <c r="D16" s="15"/>
      <c r="E16" s="18">
        <f>I16-M16</f>
        <v>-73447</v>
      </c>
      <c r="F16" s="15"/>
      <c r="G16" s="19">
        <v>-8913821.48</v>
      </c>
      <c r="H16" s="15"/>
      <c r="I16" s="18">
        <v>-83413</v>
      </c>
      <c r="J16" s="15"/>
      <c r="K16" s="17">
        <v>-5696048.67</v>
      </c>
      <c r="L16" s="15"/>
      <c r="M16" s="18">
        <v>-9966</v>
      </c>
    </row>
    <row r="17" spans="1:13" ht="19.5" customHeight="1">
      <c r="A17" s="6" t="s">
        <v>16</v>
      </c>
      <c r="B17" s="10"/>
      <c r="C17" s="14">
        <f>SUM(C15:C16)</f>
        <v>2544517.3900000006</v>
      </c>
      <c r="D17" s="15"/>
      <c r="E17" s="15">
        <f>SUM(E15:E16)</f>
        <v>22570</v>
      </c>
      <c r="F17" s="15"/>
      <c r="G17" s="14">
        <f>SUM(G15:G16)</f>
        <v>6661779.59</v>
      </c>
      <c r="H17" s="15"/>
      <c r="I17" s="15">
        <f>SUM(I15:I16)</f>
        <v>29296</v>
      </c>
      <c r="J17" s="15"/>
      <c r="K17" s="14">
        <f>SUM(K15:K16)</f>
        <v>4117262.1999999993</v>
      </c>
      <c r="L17" s="15"/>
      <c r="M17" s="15">
        <v>6726</v>
      </c>
    </row>
    <row r="18" spans="1:13" ht="16.5" customHeight="1">
      <c r="A18" s="10" t="s">
        <v>17</v>
      </c>
      <c r="B18" s="10"/>
      <c r="C18" s="14">
        <f>G18-K18</f>
        <v>294676.17999999784</v>
      </c>
      <c r="D18" s="15"/>
      <c r="E18" s="15">
        <f>I18-M18</f>
        <v>5812</v>
      </c>
      <c r="F18" s="15"/>
      <c r="G18" s="14">
        <v>11337094.589999998</v>
      </c>
      <c r="H18" s="15"/>
      <c r="I18" s="15">
        <v>6689</v>
      </c>
      <c r="J18" s="15"/>
      <c r="K18" s="14">
        <v>11042418.41</v>
      </c>
      <c r="L18" s="15"/>
      <c r="M18" s="15">
        <v>877</v>
      </c>
    </row>
    <row r="19" spans="1:13" ht="16.5" customHeight="1">
      <c r="A19" s="10" t="s">
        <v>18</v>
      </c>
      <c r="B19" s="10"/>
      <c r="C19" s="14">
        <f>G19-K19</f>
        <v>-248954.02000000002</v>
      </c>
      <c r="D19" s="15"/>
      <c r="E19" s="15">
        <f>I19-M19</f>
        <v>-315</v>
      </c>
      <c r="F19" s="15"/>
      <c r="G19" s="14">
        <v>-707851.02</v>
      </c>
      <c r="H19" s="15"/>
      <c r="I19" s="15">
        <v>-912</v>
      </c>
      <c r="J19" s="15"/>
      <c r="K19" s="14">
        <v>-458897</v>
      </c>
      <c r="L19" s="15"/>
      <c r="M19" s="15">
        <v>-597</v>
      </c>
    </row>
    <row r="20" spans="1:13" ht="16.5" customHeight="1">
      <c r="A20" s="10" t="s">
        <v>19</v>
      </c>
      <c r="B20" s="10"/>
      <c r="C20" s="14">
        <f>G20-K20</f>
        <v>-2407917.4399999995</v>
      </c>
      <c r="D20" s="15"/>
      <c r="E20" s="15">
        <f>I20-M20</f>
        <v>-1985</v>
      </c>
      <c r="F20" s="15"/>
      <c r="G20" s="14">
        <v>-6686186.899999999</v>
      </c>
      <c r="H20" s="15"/>
      <c r="I20" s="15">
        <v>-5658</v>
      </c>
      <c r="J20" s="15"/>
      <c r="K20" s="14">
        <v>-4278269.46</v>
      </c>
      <c r="L20" s="15"/>
      <c r="M20" s="15">
        <v>-3673</v>
      </c>
    </row>
    <row r="21" spans="1:14" ht="16.5" customHeight="1">
      <c r="A21" s="10" t="s">
        <v>20</v>
      </c>
      <c r="B21" s="20"/>
      <c r="C21" s="21">
        <f>G21-K21</f>
        <v>-1218463.79</v>
      </c>
      <c r="D21" s="22"/>
      <c r="E21" s="22">
        <f>I21-M21</f>
        <v>-1820</v>
      </c>
      <c r="F21" s="22"/>
      <c r="G21" s="14">
        <v>-3685817.39</v>
      </c>
      <c r="H21" s="22"/>
      <c r="I21" s="22">
        <v>-4317</v>
      </c>
      <c r="J21" s="22"/>
      <c r="K21" s="21">
        <v>-2467353.6</v>
      </c>
      <c r="L21" s="22"/>
      <c r="M21" s="22">
        <v>-2497</v>
      </c>
      <c r="N21" s="5"/>
    </row>
    <row r="22" spans="1:13" ht="18.75" customHeight="1">
      <c r="A22" s="23" t="s">
        <v>21</v>
      </c>
      <c r="B22" s="23"/>
      <c r="C22" s="17">
        <f>G22-K22</f>
        <v>0</v>
      </c>
      <c r="D22" s="15"/>
      <c r="E22" s="18">
        <f>I22-M22</f>
        <v>7800</v>
      </c>
      <c r="F22" s="15"/>
      <c r="G22" s="17">
        <v>0</v>
      </c>
      <c r="H22" s="15"/>
      <c r="I22" s="18">
        <v>7800</v>
      </c>
      <c r="J22" s="15"/>
      <c r="K22" s="17">
        <v>0</v>
      </c>
      <c r="L22" s="15"/>
      <c r="M22" s="18">
        <v>0</v>
      </c>
    </row>
    <row r="23" spans="1:13" ht="20.25" customHeight="1">
      <c r="A23" s="6" t="s">
        <v>22</v>
      </c>
      <c r="B23" s="10"/>
      <c r="C23" s="14">
        <f>SUM(C17:C22)</f>
        <v>-1036141.6800000011</v>
      </c>
      <c r="D23" s="15"/>
      <c r="E23" s="15">
        <f>SUM(E17:E22)</f>
        <v>32062</v>
      </c>
      <c r="F23" s="15"/>
      <c r="G23" s="14">
        <f>SUM(G17:G22)</f>
        <v>6919018.870000001</v>
      </c>
      <c r="H23" s="15"/>
      <c r="I23" s="15">
        <f>SUM(I17:I22)</f>
        <v>32898</v>
      </c>
      <c r="J23" s="15"/>
      <c r="K23" s="14">
        <f>SUM(K17:K22)</f>
        <v>7955160.549999999</v>
      </c>
      <c r="L23" s="15"/>
      <c r="M23" s="15">
        <v>836</v>
      </c>
    </row>
    <row r="24" spans="1:13" ht="17.25" customHeight="1">
      <c r="A24" s="10" t="s">
        <v>23</v>
      </c>
      <c r="B24" s="10"/>
      <c r="C24" s="14">
        <f>G24-K24</f>
        <v>-2413886.880000001</v>
      </c>
      <c r="D24" s="15"/>
      <c r="E24" s="15">
        <f>I24-M24</f>
        <v>-5533</v>
      </c>
      <c r="F24" s="15"/>
      <c r="G24" s="14">
        <v>-7609240.550000001</v>
      </c>
      <c r="H24" s="15"/>
      <c r="I24" s="15">
        <v>-18464</v>
      </c>
      <c r="J24" s="15"/>
      <c r="K24" s="14">
        <v>-5195353.67</v>
      </c>
      <c r="L24" s="15"/>
      <c r="M24" s="15">
        <v>-12931</v>
      </c>
    </row>
    <row r="25" spans="1:13" ht="25.5">
      <c r="A25" s="23" t="s">
        <v>24</v>
      </c>
      <c r="B25" s="23"/>
      <c r="C25" s="17">
        <f>G25-K25</f>
        <v>3239552</v>
      </c>
      <c r="D25" s="15"/>
      <c r="E25" s="18">
        <f>I25-M25</f>
        <v>1428</v>
      </c>
      <c r="F25" s="15"/>
      <c r="G25" s="17">
        <v>17012332</v>
      </c>
      <c r="H25" s="15"/>
      <c r="I25" s="18">
        <v>5129</v>
      </c>
      <c r="J25" s="15"/>
      <c r="K25" s="17">
        <f>13704000-6769+75549</f>
        <v>13772780</v>
      </c>
      <c r="L25" s="15"/>
      <c r="M25" s="18">
        <v>3701</v>
      </c>
    </row>
    <row r="26" spans="1:13" ht="25.5">
      <c r="A26" s="24" t="s">
        <v>25</v>
      </c>
      <c r="B26" s="23"/>
      <c r="C26" s="14">
        <f>SUM(C23:C25)</f>
        <v>-210476.56000000192</v>
      </c>
      <c r="D26" s="15"/>
      <c r="E26" s="15">
        <f>SUM(E23:E25)</f>
        <v>27957</v>
      </c>
      <c r="F26" s="15"/>
      <c r="G26" s="14">
        <f>SUM(G23:G25)</f>
        <v>16322110.32</v>
      </c>
      <c r="H26" s="15"/>
      <c r="I26" s="15">
        <f>SUM(I23:I25)</f>
        <v>19563</v>
      </c>
      <c r="J26" s="15"/>
      <c r="K26" s="14">
        <f>SUM(K23:K25)</f>
        <v>16532586.879999999</v>
      </c>
      <c r="L26" s="15"/>
      <c r="M26" s="15">
        <v>-8394</v>
      </c>
    </row>
    <row r="27" spans="1:13" ht="18.75" customHeight="1">
      <c r="A27" s="10" t="s">
        <v>26</v>
      </c>
      <c r="B27" s="10"/>
      <c r="C27" s="17">
        <f>G27-K27</f>
        <v>-787262.2599999998</v>
      </c>
      <c r="D27" s="15"/>
      <c r="E27" s="18">
        <f>I27-M27</f>
        <v>-793</v>
      </c>
      <c r="F27" s="15"/>
      <c r="G27" s="17">
        <v>-3797457.86</v>
      </c>
      <c r="H27" s="15"/>
      <c r="I27" s="18">
        <v>-2099</v>
      </c>
      <c r="J27" s="15"/>
      <c r="K27" s="17">
        <f>-3009154-1041.6</f>
        <v>-3010195.6</v>
      </c>
      <c r="L27" s="15"/>
      <c r="M27" s="18">
        <v>-1306</v>
      </c>
    </row>
    <row r="28" spans="1:13" ht="25.5">
      <c r="A28" s="24" t="s">
        <v>27</v>
      </c>
      <c r="B28" s="23"/>
      <c r="C28" s="14">
        <f>SUM(C26:C27)</f>
        <v>-997738.8200000017</v>
      </c>
      <c r="D28" s="15"/>
      <c r="E28" s="15">
        <f>SUM(E26:E27)</f>
        <v>27164</v>
      </c>
      <c r="F28" s="15"/>
      <c r="G28" s="14">
        <f>SUM(G26:G27)</f>
        <v>12524652.46</v>
      </c>
      <c r="H28" s="15"/>
      <c r="I28" s="15">
        <f>SUM(I26:I27)</f>
        <v>17464</v>
      </c>
      <c r="J28" s="15"/>
      <c r="K28" s="14">
        <f>SUM(K26:K27)</f>
        <v>13522391.28</v>
      </c>
      <c r="L28" s="15"/>
      <c r="M28" s="15">
        <v>-9700</v>
      </c>
    </row>
    <row r="29" spans="1:13" ht="17.25" customHeight="1">
      <c r="A29" s="10" t="s">
        <v>28</v>
      </c>
      <c r="B29" s="10"/>
      <c r="C29" s="14">
        <f>G29-K29</f>
        <v>571650.66</v>
      </c>
      <c r="D29" s="15"/>
      <c r="E29" s="15">
        <f>I29-M29</f>
        <v>1159</v>
      </c>
      <c r="F29" s="15"/>
      <c r="G29" s="14">
        <v>232947.51</v>
      </c>
      <c r="H29" s="15"/>
      <c r="I29" s="15">
        <v>2707</v>
      </c>
      <c r="J29" s="15"/>
      <c r="K29" s="14">
        <v>-338703.15</v>
      </c>
      <c r="L29" s="15"/>
      <c r="M29" s="15">
        <v>1548</v>
      </c>
    </row>
    <row r="30" spans="1:13" ht="26.25" thickBot="1">
      <c r="A30" s="24" t="s">
        <v>29</v>
      </c>
      <c r="B30" s="23"/>
      <c r="C30" s="25">
        <f>SUM(C28:C29)</f>
        <v>-426088.16000000166</v>
      </c>
      <c r="D30" s="15"/>
      <c r="E30" s="26">
        <f>SUM(E28:E29)</f>
        <v>28323</v>
      </c>
      <c r="F30" s="15"/>
      <c r="G30" s="25">
        <f>SUM(G28:G29)</f>
        <v>12757599.97</v>
      </c>
      <c r="H30" s="15"/>
      <c r="I30" s="26">
        <f>SUM(I28:I29)</f>
        <v>20171</v>
      </c>
      <c r="J30" s="15"/>
      <c r="K30" s="25">
        <f>SUM(K28:K29)</f>
        <v>13183688.129999999</v>
      </c>
      <c r="L30" s="15"/>
      <c r="M30" s="26">
        <v>-8152</v>
      </c>
    </row>
    <row r="31" spans="3:13" ht="13.5" thickTop="1">
      <c r="C31" s="15"/>
      <c r="D31" s="15"/>
      <c r="E31" s="15"/>
      <c r="F31" s="15"/>
      <c r="G31" s="15"/>
      <c r="H31" s="15"/>
      <c r="I31" s="15"/>
      <c r="J31" s="15"/>
      <c r="K31" s="15"/>
      <c r="L31" s="15"/>
      <c r="M31" s="15"/>
    </row>
    <row r="32" spans="3:13" ht="12.75">
      <c r="C32" s="15"/>
      <c r="D32" s="15"/>
      <c r="E32" s="15"/>
      <c r="F32" s="15"/>
      <c r="G32" s="15"/>
      <c r="H32" s="15"/>
      <c r="I32" s="15"/>
      <c r="J32" s="15"/>
      <c r="K32" s="15"/>
      <c r="L32" s="15"/>
      <c r="M32" s="15"/>
    </row>
    <row r="33" spans="1:13" ht="12.75">
      <c r="A33" s="10" t="s">
        <v>30</v>
      </c>
      <c r="B33" s="10"/>
      <c r="C33" s="10"/>
      <c r="D33" s="15"/>
      <c r="E33" s="15"/>
      <c r="F33" s="15"/>
      <c r="G33" s="15"/>
      <c r="H33" s="15"/>
      <c r="I33" s="15"/>
      <c r="J33" s="15"/>
      <c r="K33" s="15"/>
      <c r="L33" s="15"/>
      <c r="M33" s="15"/>
    </row>
    <row r="34" spans="1:13" ht="12.75">
      <c r="A34" s="10"/>
      <c r="B34" s="10"/>
      <c r="C34" s="10"/>
      <c r="D34" s="15"/>
      <c r="E34" s="15"/>
      <c r="F34" s="15"/>
      <c r="G34" s="15"/>
      <c r="H34" s="15"/>
      <c r="I34" s="15"/>
      <c r="J34" s="15"/>
      <c r="K34" s="15"/>
      <c r="L34" s="15"/>
      <c r="M34" s="15"/>
    </row>
    <row r="35" spans="1:13" ht="12.75">
      <c r="A35" s="27" t="s">
        <v>31</v>
      </c>
      <c r="B35" s="27"/>
      <c r="C35" s="10"/>
      <c r="D35" s="15"/>
      <c r="E35" s="15"/>
      <c r="F35" s="15"/>
      <c r="G35" s="15"/>
      <c r="H35" s="15"/>
      <c r="I35" s="15"/>
      <c r="J35" s="15"/>
      <c r="K35" s="15"/>
      <c r="L35" s="15"/>
      <c r="M35" s="15"/>
    </row>
    <row r="36" spans="1:13" ht="13.5" thickBot="1">
      <c r="A36" s="28" t="s">
        <v>32</v>
      </c>
      <c r="B36" s="8" t="s">
        <v>33</v>
      </c>
      <c r="C36" s="29">
        <f>ROUND(((C30/232471492)*100),2)</f>
        <v>-0.18</v>
      </c>
      <c r="D36" s="15"/>
      <c r="E36" s="29">
        <f>ROUND(((E30/232471.492)*100),2)</f>
        <v>12.18</v>
      </c>
      <c r="F36" s="15"/>
      <c r="G36" s="29">
        <f>ROUND(((G30/232471492)*100),2)</f>
        <v>5.49</v>
      </c>
      <c r="H36" s="15"/>
      <c r="I36" s="29">
        <v>8.68</v>
      </c>
      <c r="J36" s="15"/>
      <c r="K36" s="15"/>
      <c r="L36" s="15"/>
      <c r="M36" s="15"/>
    </row>
    <row r="37" spans="1:13" ht="13.5" thickTop="1">
      <c r="A37" s="10"/>
      <c r="B37" s="10"/>
      <c r="C37" s="10"/>
      <c r="D37" s="15"/>
      <c r="E37" s="15"/>
      <c r="F37" s="15"/>
      <c r="G37" s="15"/>
      <c r="H37" s="15"/>
      <c r="I37" s="15"/>
      <c r="J37" s="15"/>
      <c r="K37" s="15"/>
      <c r="L37" s="15"/>
      <c r="M37" s="15"/>
    </row>
    <row r="38" spans="1:13" ht="13.5" thickBot="1">
      <c r="A38" s="10" t="s">
        <v>34</v>
      </c>
      <c r="B38" s="8" t="s">
        <v>33</v>
      </c>
      <c r="C38" s="30">
        <v>-0.18</v>
      </c>
      <c r="D38" s="15"/>
      <c r="E38" s="29">
        <v>11.91</v>
      </c>
      <c r="F38" s="15"/>
      <c r="G38" s="29">
        <v>5.49</v>
      </c>
      <c r="H38" s="15"/>
      <c r="I38" s="29">
        <v>8.48</v>
      </c>
      <c r="J38" s="15"/>
      <c r="K38" s="15"/>
      <c r="L38" s="15"/>
      <c r="M38" s="15"/>
    </row>
    <row r="39" spans="1:13" ht="13.5" thickTop="1">
      <c r="A39" s="10"/>
      <c r="B39" s="10"/>
      <c r="C39" s="10"/>
      <c r="D39" s="15"/>
      <c r="E39" s="15"/>
      <c r="F39" s="15"/>
      <c r="G39" s="15"/>
      <c r="H39" s="15"/>
      <c r="I39" s="15"/>
      <c r="J39" s="15"/>
      <c r="K39" s="15"/>
      <c r="L39" s="15"/>
      <c r="M39" s="15"/>
    </row>
    <row r="40" spans="1:13" ht="12.75">
      <c r="A40" s="10"/>
      <c r="B40" s="10"/>
      <c r="C40" s="10"/>
      <c r="D40" s="15"/>
      <c r="E40" s="15"/>
      <c r="F40" s="15"/>
      <c r="G40" s="15"/>
      <c r="H40" s="15"/>
      <c r="I40" s="15"/>
      <c r="J40" s="15"/>
      <c r="K40" s="15"/>
      <c r="L40" s="15"/>
      <c r="M40" s="15"/>
    </row>
    <row r="41" spans="1:13" ht="12.75">
      <c r="A41" s="10"/>
      <c r="B41" s="10"/>
      <c r="C41" s="10"/>
      <c r="D41" s="15"/>
      <c r="E41" s="15"/>
      <c r="F41" s="15"/>
      <c r="G41" s="15"/>
      <c r="H41" s="15"/>
      <c r="I41" s="15"/>
      <c r="J41" s="15"/>
      <c r="K41" s="15"/>
      <c r="L41" s="15"/>
      <c r="M41" s="15"/>
    </row>
    <row r="42" spans="1:3" ht="12.75">
      <c r="A42" s="10"/>
      <c r="B42" s="10"/>
      <c r="C42" s="10"/>
    </row>
    <row r="43" spans="1:3" ht="12.75">
      <c r="A43" s="6" t="s">
        <v>35</v>
      </c>
      <c r="B43" s="6"/>
      <c r="C43" s="10"/>
    </row>
    <row r="44" spans="1:3" ht="12.75">
      <c r="A44" s="6" t="s">
        <v>36</v>
      </c>
      <c r="B44" s="6"/>
      <c r="C44" s="10"/>
    </row>
  </sheetData>
  <mergeCells count="6">
    <mergeCell ref="K8:M8"/>
    <mergeCell ref="C8:E8"/>
    <mergeCell ref="G8:I8"/>
    <mergeCell ref="A1:I1"/>
    <mergeCell ref="A2:I2"/>
    <mergeCell ref="A3:I3"/>
  </mergeCells>
  <printOptions/>
  <pageMargins left="0.62" right="0.25" top="0.74" bottom="0" header="0.21" footer="0.2"/>
  <pageSetup firstPageNumber="1" useFirstPageNumber="1" fitToHeight="1" fitToWidth="1" horizontalDpi="600" verticalDpi="600" orientation="portrait" paperSize="9" scale="84" r:id="rId1"/>
  <headerFooter alignWithMargins="0">
    <oddFooter>&amp;RPage &amp;P of 11</oddFooter>
  </headerFooter>
</worksheet>
</file>

<file path=xl/worksheets/sheet2.xml><?xml version="1.0" encoding="utf-8"?>
<worksheet xmlns="http://schemas.openxmlformats.org/spreadsheetml/2006/main" xmlns:r="http://schemas.openxmlformats.org/officeDocument/2006/relationships">
  <sheetPr codeName="Sheet3"/>
  <dimension ref="A1:F60"/>
  <sheetViews>
    <sheetView workbookViewId="0" topLeftCell="A1">
      <selection activeCell="A1" sqref="A1:E1"/>
    </sheetView>
  </sheetViews>
  <sheetFormatPr defaultColWidth="9.33203125" defaultRowHeight="12.75"/>
  <cols>
    <col min="1" max="1" width="37.66015625" style="0" customWidth="1"/>
    <col min="2" max="2" width="15.83203125" style="0" customWidth="1"/>
    <col min="3" max="3" width="13.33203125" style="0" customWidth="1"/>
    <col min="4" max="4" width="16.5" style="0" customWidth="1"/>
  </cols>
  <sheetData>
    <row r="1" spans="1:5" ht="12.75">
      <c r="A1" s="99" t="str">
        <f>'Bursa M''sia PL'!A1:I1</f>
        <v>EASTERN &amp; ORIENTAL BERHAD (555-K)</v>
      </c>
      <c r="B1" s="99"/>
      <c r="C1" s="99"/>
      <c r="D1" s="99"/>
      <c r="E1" s="99"/>
    </row>
    <row r="2" spans="1:5" ht="12.75">
      <c r="A2" s="99" t="str">
        <f>'Bursa M''sia PL'!A2:I2</f>
        <v>CONDENSED CONSOLIDATED RESULTS FOR THE 3RD QUARTER ENDED 31 DECEMBER 2004</v>
      </c>
      <c r="B2" s="99"/>
      <c r="C2" s="99"/>
      <c r="D2" s="99"/>
      <c r="E2" s="99"/>
    </row>
    <row r="3" spans="1:5" ht="12.75">
      <c r="A3" s="4"/>
      <c r="B3" s="4"/>
      <c r="C3" s="4"/>
      <c r="D3" s="4"/>
      <c r="E3" s="4"/>
    </row>
    <row r="5" ht="12.75">
      <c r="A5" s="32" t="s">
        <v>37</v>
      </c>
    </row>
    <row r="6" ht="12.75">
      <c r="A6" s="32"/>
    </row>
    <row r="7" spans="2:4" ht="12.75">
      <c r="B7" s="33" t="s">
        <v>38</v>
      </c>
      <c r="C7" s="34"/>
      <c r="D7" s="33" t="s">
        <v>39</v>
      </c>
    </row>
    <row r="8" spans="2:4" ht="12.75">
      <c r="B8" s="33" t="s">
        <v>40</v>
      </c>
      <c r="C8" s="34"/>
      <c r="D8" s="33" t="s">
        <v>41</v>
      </c>
    </row>
    <row r="9" spans="2:4" ht="12.75">
      <c r="B9" s="35">
        <f>'Bursa M''sia PL'!G12</f>
        <v>38352</v>
      </c>
      <c r="C9" s="34"/>
      <c r="D9" s="36" t="s">
        <v>42</v>
      </c>
    </row>
    <row r="10" spans="2:4" ht="12.75">
      <c r="B10" s="33" t="s">
        <v>13</v>
      </c>
      <c r="C10" s="34"/>
      <c r="D10" s="33" t="s">
        <v>13</v>
      </c>
    </row>
    <row r="11" ht="12.75">
      <c r="A11" s="37" t="s">
        <v>43</v>
      </c>
    </row>
    <row r="12" spans="1:6" ht="12.75">
      <c r="A12" s="38" t="s">
        <v>44</v>
      </c>
      <c r="B12" s="39">
        <v>121714812.60000001</v>
      </c>
      <c r="C12" s="40"/>
      <c r="D12" s="40">
        <v>124348</v>
      </c>
      <c r="E12" s="40"/>
      <c r="F12" s="40"/>
    </row>
    <row r="13" spans="1:6" ht="12.75">
      <c r="A13" s="38" t="s">
        <v>45</v>
      </c>
      <c r="B13" s="41">
        <v>55688098.08</v>
      </c>
      <c r="C13" s="40"/>
      <c r="D13" s="40">
        <v>55688</v>
      </c>
      <c r="E13" s="40"/>
      <c r="F13" s="40"/>
    </row>
    <row r="14" spans="1:6" ht="12.75">
      <c r="A14" s="38" t="s">
        <v>46</v>
      </c>
      <c r="B14" s="41">
        <v>0</v>
      </c>
      <c r="C14" s="40"/>
      <c r="D14" s="40">
        <v>19000</v>
      </c>
      <c r="E14" s="40"/>
      <c r="F14" s="40"/>
    </row>
    <row r="15" spans="1:6" ht="12.75">
      <c r="A15" s="42" t="s">
        <v>47</v>
      </c>
      <c r="B15" s="41">
        <v>325455725.40000004</v>
      </c>
      <c r="C15" s="40"/>
      <c r="D15" s="40">
        <v>311760</v>
      </c>
      <c r="E15" s="40"/>
      <c r="F15" s="40"/>
    </row>
    <row r="16" spans="1:6" ht="12.75">
      <c r="A16" s="42" t="s">
        <v>48</v>
      </c>
      <c r="B16" s="41">
        <v>16936677.8</v>
      </c>
      <c r="C16" s="40"/>
      <c r="D16" s="40">
        <v>18694</v>
      </c>
      <c r="E16" s="40"/>
      <c r="F16" s="40"/>
    </row>
    <row r="17" spans="1:6" ht="12.75">
      <c r="A17" s="38"/>
      <c r="B17" s="43">
        <f>SUM(B12:B16)+1000</f>
        <v>519796313.88000005</v>
      </c>
      <c r="C17" s="40"/>
      <c r="D17" s="44">
        <f>SUM(D12:D16)</f>
        <v>529490</v>
      </c>
      <c r="E17" s="40"/>
      <c r="F17" s="40"/>
    </row>
    <row r="18" spans="1:6" ht="12.75">
      <c r="A18" s="45"/>
      <c r="B18" s="46"/>
      <c r="C18" s="40"/>
      <c r="D18" s="40"/>
      <c r="E18" s="40"/>
      <c r="F18" s="40"/>
    </row>
    <row r="19" spans="1:6" ht="12.75">
      <c r="A19" s="37" t="s">
        <v>49</v>
      </c>
      <c r="B19" s="46"/>
      <c r="C19" s="40"/>
      <c r="D19" s="40"/>
      <c r="E19" s="40"/>
      <c r="F19" s="40"/>
    </row>
    <row r="20" spans="1:6" ht="12.75">
      <c r="A20" s="38" t="s">
        <v>50</v>
      </c>
      <c r="B20" s="41">
        <v>632166.39</v>
      </c>
      <c r="C20" s="40"/>
      <c r="D20" s="40">
        <v>530</v>
      </c>
      <c r="E20" s="40"/>
      <c r="F20" s="40"/>
    </row>
    <row r="21" spans="1:6" ht="12.75">
      <c r="A21" s="38" t="s">
        <v>51</v>
      </c>
      <c r="B21" s="41">
        <v>21244210.90999993</v>
      </c>
      <c r="C21" s="40"/>
      <c r="D21" s="40">
        <f>867+20361</f>
        <v>21228</v>
      </c>
      <c r="E21" s="40"/>
      <c r="F21" s="40"/>
    </row>
    <row r="22" spans="1:6" ht="12.75">
      <c r="A22" s="38" t="s">
        <v>52</v>
      </c>
      <c r="B22" s="41">
        <v>0</v>
      </c>
      <c r="C22" s="40"/>
      <c r="D22" s="40">
        <v>2730</v>
      </c>
      <c r="E22" s="40"/>
      <c r="F22" s="40"/>
    </row>
    <row r="23" spans="1:6" ht="12.75">
      <c r="A23" s="38" t="s">
        <v>53</v>
      </c>
      <c r="B23" s="41">
        <v>4379335.13</v>
      </c>
      <c r="C23" s="40"/>
      <c r="D23" s="40">
        <v>26938</v>
      </c>
      <c r="E23" s="40"/>
      <c r="F23" s="40"/>
    </row>
    <row r="24" spans="1:6" ht="12.75">
      <c r="A24" s="38"/>
      <c r="B24" s="43">
        <f>SUM(B20:B23)-1000</f>
        <v>26254712.42999993</v>
      </c>
      <c r="C24" s="40"/>
      <c r="D24" s="44">
        <f>SUM(D20:D23)</f>
        <v>51426</v>
      </c>
      <c r="E24" s="40"/>
      <c r="F24" s="40"/>
    </row>
    <row r="25" spans="1:6" ht="12.75">
      <c r="A25" s="38"/>
      <c r="B25" s="46"/>
      <c r="C25" s="40"/>
      <c r="D25" s="40"/>
      <c r="E25" s="40"/>
      <c r="F25" s="40"/>
    </row>
    <row r="26" spans="1:6" ht="12.75">
      <c r="A26" s="37" t="s">
        <v>54</v>
      </c>
      <c r="B26" s="46"/>
      <c r="C26" s="40"/>
      <c r="D26" s="40"/>
      <c r="E26" s="40"/>
      <c r="F26" s="40"/>
    </row>
    <row r="27" spans="1:6" ht="12.75">
      <c r="A27" s="38" t="s">
        <v>55</v>
      </c>
      <c r="B27" s="41">
        <v>15881953.469999999</v>
      </c>
      <c r="C27" s="40"/>
      <c r="D27" s="40">
        <f>2597+66317-D28</f>
        <v>68890</v>
      </c>
      <c r="E27" s="40"/>
      <c r="F27" s="40"/>
    </row>
    <row r="28" spans="1:6" ht="12.75">
      <c r="A28" s="38" t="s">
        <v>56</v>
      </c>
      <c r="B28" s="41">
        <v>57982.45</v>
      </c>
      <c r="C28" s="40"/>
      <c r="D28" s="47">
        <v>24</v>
      </c>
      <c r="E28" s="40"/>
      <c r="F28" s="40"/>
    </row>
    <row r="29" spans="1:6" ht="12.75">
      <c r="A29" s="38" t="s">
        <v>57</v>
      </c>
      <c r="B29" s="41">
        <v>1304583.5100000054</v>
      </c>
      <c r="C29" s="40"/>
      <c r="D29" s="47">
        <v>0</v>
      </c>
      <c r="E29" s="40"/>
      <c r="F29" s="40"/>
    </row>
    <row r="30" spans="1:6" ht="12.75">
      <c r="A30" s="38" t="s">
        <v>58</v>
      </c>
      <c r="B30" s="41">
        <v>58168692.64</v>
      </c>
      <c r="C30" s="40"/>
      <c r="D30" s="40">
        <v>65919</v>
      </c>
      <c r="E30" s="40"/>
      <c r="F30" s="40"/>
    </row>
    <row r="31" spans="1:6" ht="12.75">
      <c r="A31" s="38"/>
      <c r="B31" s="43">
        <f>SUM(B27:B30)+1000</f>
        <v>75414212.07000001</v>
      </c>
      <c r="C31" s="40"/>
      <c r="D31" s="44">
        <f>SUM(D27:D30)</f>
        <v>134833</v>
      </c>
      <c r="E31" s="40"/>
      <c r="F31" s="40"/>
    </row>
    <row r="32" spans="1:6" ht="12.75">
      <c r="A32" s="38"/>
      <c r="B32" s="46"/>
      <c r="C32" s="40"/>
      <c r="D32" s="40"/>
      <c r="E32" s="40"/>
      <c r="F32" s="40"/>
    </row>
    <row r="33" spans="1:6" ht="12.75">
      <c r="A33" s="38" t="s">
        <v>59</v>
      </c>
      <c r="B33" s="41">
        <f>B24-B31</f>
        <v>-49159499.640000075</v>
      </c>
      <c r="C33" s="40"/>
      <c r="D33" s="40">
        <f>D24-D31</f>
        <v>-83407</v>
      </c>
      <c r="E33" s="40"/>
      <c r="F33" s="40"/>
    </row>
    <row r="34" spans="1:6" ht="12.75">
      <c r="A34" s="38"/>
      <c r="B34" s="46"/>
      <c r="C34" s="40"/>
      <c r="D34" s="40"/>
      <c r="E34" s="40"/>
      <c r="F34" s="40"/>
    </row>
    <row r="35" spans="1:6" ht="20.25" customHeight="1" thickBot="1">
      <c r="A35" s="38"/>
      <c r="B35" s="48">
        <f>B17+B33</f>
        <v>470636814.24</v>
      </c>
      <c r="C35" s="40"/>
      <c r="D35" s="49">
        <f>D17+D33</f>
        <v>446083</v>
      </c>
      <c r="E35" s="40"/>
      <c r="F35" s="40"/>
    </row>
    <row r="36" spans="1:6" ht="13.5" thickTop="1">
      <c r="A36" s="38"/>
      <c r="B36" s="46"/>
      <c r="C36" s="40"/>
      <c r="D36" s="40"/>
      <c r="E36" s="40"/>
      <c r="F36" s="40"/>
    </row>
    <row r="37" spans="1:6" ht="12.75">
      <c r="A37" s="38"/>
      <c r="B37" s="46"/>
      <c r="C37" s="40"/>
      <c r="D37" s="40"/>
      <c r="E37" s="40"/>
      <c r="F37" s="40"/>
    </row>
    <row r="38" spans="1:6" ht="12.75">
      <c r="A38" s="37" t="s">
        <v>60</v>
      </c>
      <c r="B38" s="46"/>
      <c r="C38" s="40"/>
      <c r="D38" s="40"/>
      <c r="E38" s="40"/>
      <c r="F38" s="40"/>
    </row>
    <row r="39" spans="1:6" ht="12.75">
      <c r="A39" s="38" t="s">
        <v>61</v>
      </c>
      <c r="B39" s="41">
        <v>232472492</v>
      </c>
      <c r="C39" s="40"/>
      <c r="D39" s="40">
        <v>232472</v>
      </c>
      <c r="E39" s="40"/>
      <c r="F39" s="40"/>
    </row>
    <row r="40" spans="1:6" ht="12.75">
      <c r="A40" s="38" t="s">
        <v>62</v>
      </c>
      <c r="B40" s="46"/>
      <c r="C40" s="40"/>
      <c r="D40" s="40"/>
      <c r="E40" s="40"/>
      <c r="F40" s="40"/>
    </row>
    <row r="41" spans="1:6" ht="12.75">
      <c r="A41" s="50" t="s">
        <v>63</v>
      </c>
      <c r="B41" s="41">
        <v>128003976.25999999</v>
      </c>
      <c r="C41" s="40"/>
      <c r="D41" s="40">
        <v>128004</v>
      </c>
      <c r="E41" s="40"/>
      <c r="F41" s="40"/>
    </row>
    <row r="42" spans="1:6" ht="12.75">
      <c r="A42" s="50" t="s">
        <v>64</v>
      </c>
      <c r="B42" s="41">
        <v>8609751</v>
      </c>
      <c r="C42" s="40"/>
      <c r="D42" s="40">
        <v>8610</v>
      </c>
      <c r="E42" s="40"/>
      <c r="F42" s="40"/>
    </row>
    <row r="43" spans="1:6" ht="12.75">
      <c r="A43" s="50" t="s">
        <v>65</v>
      </c>
      <c r="B43" s="41">
        <v>-417114.6</v>
      </c>
      <c r="C43" s="40"/>
      <c r="D43" s="40">
        <v>0</v>
      </c>
      <c r="E43" s="40"/>
      <c r="F43" s="40"/>
    </row>
    <row r="44" spans="1:6" ht="12.75">
      <c r="A44" s="51" t="s">
        <v>66</v>
      </c>
      <c r="B44" s="52">
        <f>+'Bursa M''sia Equity'!J33</f>
        <v>31868148.49</v>
      </c>
      <c r="C44" s="40"/>
      <c r="D44" s="53">
        <f>22730</f>
        <v>22730</v>
      </c>
      <c r="E44" s="40"/>
      <c r="F44" s="40"/>
    </row>
    <row r="45" spans="1:6" ht="12.75">
      <c r="A45" s="38" t="s">
        <v>67</v>
      </c>
      <c r="B45" s="46">
        <f>SUM(B39:B44)</f>
        <v>400537253.15</v>
      </c>
      <c r="C45" s="40"/>
      <c r="D45" s="40">
        <f>SUM(D39:D44)</f>
        <v>391816</v>
      </c>
      <c r="E45" s="40"/>
      <c r="F45" s="40"/>
    </row>
    <row r="46" spans="1:6" ht="22.5" customHeight="1">
      <c r="A46" s="38" t="s">
        <v>68</v>
      </c>
      <c r="B46" s="41">
        <v>-10781938.266499998</v>
      </c>
      <c r="C46" s="40"/>
      <c r="D46" s="40">
        <v>-10549</v>
      </c>
      <c r="E46" s="40"/>
      <c r="F46" s="40"/>
    </row>
    <row r="47" spans="1:6" ht="12.75">
      <c r="A47" s="38" t="s">
        <v>58</v>
      </c>
      <c r="B47" s="54">
        <v>80061733.19999999</v>
      </c>
      <c r="C47" s="55"/>
      <c r="D47" s="55">
        <v>63934</v>
      </c>
      <c r="E47" s="40"/>
      <c r="F47" s="40"/>
    </row>
    <row r="48" spans="1:6" ht="12.75">
      <c r="A48" s="38" t="s">
        <v>56</v>
      </c>
      <c r="B48" s="54">
        <v>4218</v>
      </c>
      <c r="C48" s="55"/>
      <c r="D48" s="55">
        <v>66</v>
      </c>
      <c r="E48" s="40"/>
      <c r="F48" s="40"/>
    </row>
    <row r="49" spans="1:6" ht="12.75">
      <c r="A49" s="38" t="s">
        <v>69</v>
      </c>
      <c r="B49" s="54">
        <v>815964.16</v>
      </c>
      <c r="C49" s="55"/>
      <c r="D49" s="55">
        <v>816</v>
      </c>
      <c r="E49" s="40"/>
      <c r="F49" s="40"/>
    </row>
    <row r="50" spans="1:6" ht="12.75">
      <c r="A50" s="38"/>
      <c r="B50" s="46"/>
      <c r="C50" s="40"/>
      <c r="D50" s="40"/>
      <c r="E50" s="40"/>
      <c r="F50" s="40"/>
    </row>
    <row r="51" spans="1:6" ht="19.5" customHeight="1" thickBot="1">
      <c r="A51" s="38"/>
      <c r="B51" s="56">
        <f>SUM(B45:B50)</f>
        <v>470637230.2435</v>
      </c>
      <c r="C51" s="40"/>
      <c r="D51" s="49">
        <f>SUM(D45:D50)</f>
        <v>446083</v>
      </c>
      <c r="E51" s="40"/>
      <c r="F51" s="40"/>
    </row>
    <row r="52" spans="1:6" ht="13.5" thickTop="1">
      <c r="A52" s="38"/>
      <c r="B52" s="40"/>
      <c r="C52" s="40"/>
      <c r="D52" s="40"/>
      <c r="E52" s="40"/>
      <c r="F52" s="40"/>
    </row>
    <row r="53" spans="1:6" ht="19.5" customHeight="1" thickBot="1">
      <c r="A53" s="32" t="s">
        <v>70</v>
      </c>
      <c r="B53" s="57">
        <v>1.45</v>
      </c>
      <c r="C53" s="40"/>
      <c r="D53" s="57">
        <v>1.41</v>
      </c>
      <c r="E53" s="40"/>
      <c r="F53" s="40"/>
    </row>
    <row r="54" spans="1:6" ht="21.75" customHeight="1" thickTop="1">
      <c r="A54" s="38"/>
      <c r="B54" s="40"/>
      <c r="C54" s="40"/>
      <c r="D54" s="40"/>
      <c r="E54" s="40"/>
      <c r="F54" s="40"/>
    </row>
    <row r="55" spans="1:6" ht="12.75">
      <c r="A55" s="32" t="s">
        <v>71</v>
      </c>
      <c r="B55" s="40"/>
      <c r="C55" s="40"/>
      <c r="D55" s="40"/>
      <c r="E55" s="40"/>
      <c r="F55" s="40"/>
    </row>
    <row r="56" spans="1:6" ht="12.75">
      <c r="A56" s="32" t="s">
        <v>72</v>
      </c>
      <c r="B56" s="40"/>
      <c r="C56" s="40"/>
      <c r="D56" s="40"/>
      <c r="E56" s="40"/>
      <c r="F56" s="40"/>
    </row>
    <row r="57" spans="2:6" ht="12.75">
      <c r="B57" s="40"/>
      <c r="C57" s="40"/>
      <c r="D57" s="40"/>
      <c r="E57" s="40"/>
      <c r="F57" s="40"/>
    </row>
    <row r="58" spans="2:6" ht="12.75">
      <c r="B58" s="40" t="str">
        <f>IF(ROUND(B35/1000,0)=ROUND(B51/1000,0),"o.k","Err")</f>
        <v>o.k</v>
      </c>
      <c r="C58" s="40"/>
      <c r="D58" s="40" t="str">
        <f>IF(D35=D51,"o.k","Err")</f>
        <v>o.k</v>
      </c>
      <c r="E58" s="40"/>
      <c r="F58" s="40"/>
    </row>
    <row r="60" ht="12.75">
      <c r="B60" s="58"/>
    </row>
  </sheetData>
  <mergeCells count="2">
    <mergeCell ref="A1:E1"/>
    <mergeCell ref="A2:E2"/>
  </mergeCells>
  <printOptions/>
  <pageMargins left="0.91" right="0.75" top="0.74" bottom="0" header="0.21" footer="0.2"/>
  <pageSetup firstPageNumber="2" useFirstPageNumber="1" horizontalDpi="600" verticalDpi="600" orientation="portrait" paperSize="9" r:id="rId1"/>
  <headerFooter alignWithMargins="0">
    <oddFooter>&amp;RPage &amp;P of 11</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Q61"/>
  <sheetViews>
    <sheetView workbookViewId="0" topLeftCell="A1">
      <selection activeCell="A1" sqref="A1:L1"/>
    </sheetView>
  </sheetViews>
  <sheetFormatPr defaultColWidth="9.33203125" defaultRowHeight="12.75"/>
  <cols>
    <col min="1" max="1" width="24" style="0" customWidth="1"/>
    <col min="2" max="2" width="10.83203125" style="0" customWidth="1"/>
    <col min="3" max="3" width="1.0078125" style="0" customWidth="1"/>
    <col min="4" max="4" width="10.83203125" style="0" customWidth="1"/>
    <col min="5" max="5" width="1.0078125" style="0" customWidth="1"/>
    <col min="6" max="6" width="10.83203125" style="0" customWidth="1"/>
    <col min="7" max="7" width="1.0078125" style="0" customWidth="1"/>
    <col min="8" max="8" width="10.83203125" style="0" customWidth="1"/>
    <col min="9" max="9" width="1.0078125" style="0" customWidth="1"/>
    <col min="10" max="10" width="10.83203125" style="0" customWidth="1"/>
    <col min="11" max="11" width="1.0078125" style="0" customWidth="1"/>
    <col min="12" max="12" width="10.83203125" style="0" customWidth="1"/>
  </cols>
  <sheetData>
    <row r="1" spans="1:12" ht="12.75">
      <c r="A1" s="99" t="str">
        <f>'Bursa M''sia BS'!A1:E1</f>
        <v>EASTERN &amp; ORIENTAL BERHAD (555-K)</v>
      </c>
      <c r="B1" s="99"/>
      <c r="C1" s="99"/>
      <c r="D1" s="99"/>
      <c r="E1" s="99"/>
      <c r="F1" s="99"/>
      <c r="G1" s="99"/>
      <c r="H1" s="99"/>
      <c r="I1" s="99"/>
      <c r="J1" s="99"/>
      <c r="K1" s="99"/>
      <c r="L1" s="99"/>
    </row>
    <row r="2" spans="1:12" ht="12.75">
      <c r="A2" s="99" t="str">
        <f>'Bursa M''sia BS'!A2:E2</f>
        <v>CONDENSED CONSOLIDATED RESULTS FOR THE 3RD QUARTER ENDED 31 DECEMBER 2004</v>
      </c>
      <c r="B2" s="99"/>
      <c r="C2" s="99"/>
      <c r="D2" s="99"/>
      <c r="E2" s="99"/>
      <c r="F2" s="99"/>
      <c r="G2" s="99"/>
      <c r="H2" s="99"/>
      <c r="I2" s="99"/>
      <c r="J2" s="99"/>
      <c r="K2" s="99"/>
      <c r="L2" s="99"/>
    </row>
    <row r="3" spans="1:12" ht="12.75">
      <c r="A3" s="4"/>
      <c r="B3" s="4"/>
      <c r="C3" s="4"/>
      <c r="D3" s="4"/>
      <c r="E3" s="4"/>
      <c r="F3" s="4"/>
      <c r="G3" s="4"/>
      <c r="H3" s="4"/>
      <c r="I3" s="4"/>
      <c r="J3" s="4"/>
      <c r="K3" s="4"/>
      <c r="L3" s="4"/>
    </row>
    <row r="5" ht="12.75">
      <c r="A5" s="59" t="s">
        <v>73</v>
      </c>
    </row>
    <row r="7" spans="2:12" ht="12.75">
      <c r="B7" s="31"/>
      <c r="C7" s="31"/>
      <c r="D7" s="99" t="s">
        <v>74</v>
      </c>
      <c r="E7" s="99"/>
      <c r="F7" s="99"/>
      <c r="G7" s="99"/>
      <c r="H7" s="99"/>
      <c r="I7" s="31"/>
      <c r="J7" s="31" t="s">
        <v>75</v>
      </c>
      <c r="K7" s="31"/>
      <c r="L7" s="31"/>
    </row>
    <row r="8" spans="2:12" ht="12.75">
      <c r="B8" s="31" t="s">
        <v>76</v>
      </c>
      <c r="C8" s="31"/>
      <c r="D8" s="31" t="s">
        <v>76</v>
      </c>
      <c r="E8" s="31"/>
      <c r="F8" s="31" t="s">
        <v>77</v>
      </c>
      <c r="G8" s="31"/>
      <c r="H8" s="31" t="s">
        <v>78</v>
      </c>
      <c r="I8" s="31"/>
      <c r="J8" s="31" t="s">
        <v>79</v>
      </c>
      <c r="K8" s="31"/>
      <c r="L8" s="31"/>
    </row>
    <row r="9" spans="2:12" ht="12.75">
      <c r="B9" s="31" t="s">
        <v>80</v>
      </c>
      <c r="C9" s="31"/>
      <c r="D9" s="31" t="s">
        <v>81</v>
      </c>
      <c r="E9" s="31"/>
      <c r="F9" s="31" t="s">
        <v>76</v>
      </c>
      <c r="G9" s="31"/>
      <c r="H9" s="31" t="s">
        <v>82</v>
      </c>
      <c r="I9" s="31"/>
      <c r="J9" s="31" t="s">
        <v>83</v>
      </c>
      <c r="K9" s="31"/>
      <c r="L9" s="31" t="s">
        <v>84</v>
      </c>
    </row>
    <row r="10" spans="2:12" ht="12.75">
      <c r="B10" s="31" t="s">
        <v>13</v>
      </c>
      <c r="C10" s="31"/>
      <c r="D10" s="31" t="s">
        <v>13</v>
      </c>
      <c r="E10" s="31"/>
      <c r="F10" s="31" t="s">
        <v>13</v>
      </c>
      <c r="G10" s="31"/>
      <c r="H10" s="31" t="s">
        <v>13</v>
      </c>
      <c r="I10" s="31"/>
      <c r="J10" s="31" t="s">
        <v>13</v>
      </c>
      <c r="K10" s="31"/>
      <c r="L10" s="31" t="s">
        <v>13</v>
      </c>
    </row>
    <row r="11" spans="1:12" ht="25.5">
      <c r="A11" s="60" t="s">
        <v>85</v>
      </c>
      <c r="B11" s="31"/>
      <c r="C11" s="31"/>
      <c r="D11" s="31"/>
      <c r="E11" s="31"/>
      <c r="F11" s="31"/>
      <c r="G11" s="31"/>
      <c r="H11" s="31"/>
      <c r="I11" s="31"/>
      <c r="J11" s="31"/>
      <c r="K11" s="31"/>
      <c r="L11" s="31"/>
    </row>
    <row r="12" spans="1:12" ht="12.75">
      <c r="A12" s="61"/>
      <c r="B12" s="31"/>
      <c r="C12" s="31"/>
      <c r="D12" s="31"/>
      <c r="E12" s="31"/>
      <c r="F12" s="31"/>
      <c r="G12" s="31"/>
      <c r="H12" s="31"/>
      <c r="I12" s="31"/>
      <c r="J12" s="31"/>
      <c r="K12" s="31"/>
      <c r="L12" s="31"/>
    </row>
    <row r="13" spans="1:12" ht="12.75">
      <c r="A13" s="59" t="s">
        <v>86</v>
      </c>
      <c r="B13" s="15">
        <v>232472</v>
      </c>
      <c r="C13" s="15"/>
      <c r="D13" s="15">
        <v>128004</v>
      </c>
      <c r="E13" s="15"/>
      <c r="F13" s="62">
        <v>0</v>
      </c>
      <c r="G13" s="15"/>
      <c r="H13" s="15">
        <v>9188</v>
      </c>
      <c r="I13" s="15"/>
      <c r="J13" s="15">
        <v>3851</v>
      </c>
      <c r="K13" s="15"/>
      <c r="L13" s="15">
        <f>SUM(B13:K13)</f>
        <v>373515</v>
      </c>
    </row>
    <row r="14" spans="2:12" ht="12.75">
      <c r="B14" s="31"/>
      <c r="C14" s="31"/>
      <c r="D14" s="31"/>
      <c r="E14" s="31"/>
      <c r="F14" s="31"/>
      <c r="G14" s="31"/>
      <c r="H14" s="31"/>
      <c r="I14" s="31"/>
      <c r="J14" s="31"/>
      <c r="K14" s="31"/>
      <c r="L14" s="31"/>
    </row>
    <row r="15" spans="1:12" ht="12.75">
      <c r="A15" t="s">
        <v>87</v>
      </c>
      <c r="B15" s="63">
        <v>0</v>
      </c>
      <c r="C15" s="31"/>
      <c r="D15" s="62">
        <v>0</v>
      </c>
      <c r="E15" s="31"/>
      <c r="F15" s="62">
        <v>0</v>
      </c>
      <c r="G15" s="31"/>
      <c r="H15" s="62">
        <v>0</v>
      </c>
      <c r="I15" s="31"/>
      <c r="J15" s="15">
        <v>20171</v>
      </c>
      <c r="K15" s="31"/>
      <c r="L15" s="15">
        <f>SUM(B15:K15)</f>
        <v>20171</v>
      </c>
    </row>
    <row r="16" spans="2:12" ht="12.75">
      <c r="B16" s="31"/>
      <c r="C16" s="31"/>
      <c r="D16" s="31"/>
      <c r="E16" s="31"/>
      <c r="F16" s="31"/>
      <c r="G16" s="31"/>
      <c r="H16" s="31"/>
      <c r="I16" s="31"/>
      <c r="J16" s="31"/>
      <c r="K16" s="31"/>
      <c r="L16" s="31"/>
    </row>
    <row r="17" spans="1:12" ht="12.75">
      <c r="A17" t="s">
        <v>88</v>
      </c>
      <c r="B17" s="62">
        <v>0</v>
      </c>
      <c r="C17" s="31"/>
      <c r="D17" s="62">
        <v>0</v>
      </c>
      <c r="E17" s="31"/>
      <c r="F17" s="62">
        <v>0</v>
      </c>
      <c r="G17" s="31"/>
      <c r="H17" s="62">
        <v>0</v>
      </c>
      <c r="I17" s="31"/>
      <c r="J17" s="15">
        <v>-1674</v>
      </c>
      <c r="K17" s="31"/>
      <c r="L17" s="15">
        <f>SUM(B17:K17)</f>
        <v>-1674</v>
      </c>
    </row>
    <row r="18" spans="2:12" ht="12.75">
      <c r="B18" s="31"/>
      <c r="C18" s="31"/>
      <c r="D18" s="31"/>
      <c r="E18" s="31"/>
      <c r="F18" s="31"/>
      <c r="G18" s="31"/>
      <c r="H18" s="31"/>
      <c r="I18" s="31"/>
      <c r="J18" s="31"/>
      <c r="K18" s="31"/>
      <c r="L18" s="31"/>
    </row>
    <row r="19" spans="1:12" ht="13.5" thickBot="1">
      <c r="A19" s="59" t="s">
        <v>89</v>
      </c>
      <c r="B19" s="64">
        <f>SUM(B13:B18)</f>
        <v>232472</v>
      </c>
      <c r="C19" s="31"/>
      <c r="D19" s="64">
        <f>SUM(D13:D18)</f>
        <v>128004</v>
      </c>
      <c r="E19" s="65"/>
      <c r="F19" s="64">
        <f>SUM(F13:F18)</f>
        <v>0</v>
      </c>
      <c r="G19" s="31"/>
      <c r="H19" s="64">
        <f>SUM(H13:H18)</f>
        <v>9188</v>
      </c>
      <c r="I19" s="31"/>
      <c r="J19" s="64">
        <f>SUM(J13:J18)</f>
        <v>22348</v>
      </c>
      <c r="K19" s="31"/>
      <c r="L19" s="64">
        <f>SUM(L13:L18)</f>
        <v>392012</v>
      </c>
    </row>
    <row r="20" spans="2:12" ht="28.5" customHeight="1">
      <c r="B20" s="31"/>
      <c r="C20" s="31"/>
      <c r="D20" s="31"/>
      <c r="E20" s="31"/>
      <c r="F20" s="31"/>
      <c r="G20" s="31"/>
      <c r="H20" s="31"/>
      <c r="I20" s="31"/>
      <c r="J20" s="31"/>
      <c r="K20" s="31"/>
      <c r="L20" s="31"/>
    </row>
    <row r="21" ht="25.5" customHeight="1">
      <c r="A21" s="60" t="s">
        <v>90</v>
      </c>
    </row>
    <row r="22" ht="12.75">
      <c r="A22" s="60"/>
    </row>
    <row r="23" spans="1:17" ht="19.5" customHeight="1">
      <c r="A23" s="59" t="s">
        <v>91</v>
      </c>
      <c r="B23" s="66">
        <v>232472000</v>
      </c>
      <c r="C23" s="67"/>
      <c r="D23" s="66">
        <v>128004000</v>
      </c>
      <c r="E23" s="66"/>
      <c r="F23" s="21">
        <v>0</v>
      </c>
      <c r="G23" s="67"/>
      <c r="H23" s="66">
        <v>8610000</v>
      </c>
      <c r="I23" s="67"/>
      <c r="J23" s="66">
        <v>22730000</v>
      </c>
      <c r="K23" s="67"/>
      <c r="L23" s="66">
        <f>SUM(B23:K23)</f>
        <v>391816000</v>
      </c>
      <c r="M23" s="15"/>
      <c r="N23" s="15"/>
      <c r="O23" s="15"/>
      <c r="P23" s="15"/>
      <c r="Q23" s="15"/>
    </row>
    <row r="24" spans="2:17" ht="12.75">
      <c r="B24" s="66"/>
      <c r="C24" s="67"/>
      <c r="D24" s="67"/>
      <c r="E24" s="67"/>
      <c r="F24" s="67"/>
      <c r="G24" s="67"/>
      <c r="H24" s="67"/>
      <c r="I24" s="67"/>
      <c r="J24" s="67"/>
      <c r="K24" s="67"/>
      <c r="L24" s="67"/>
      <c r="M24" s="15"/>
      <c r="N24" s="15"/>
      <c r="O24" s="15"/>
      <c r="P24" s="15"/>
      <c r="Q24" s="15"/>
    </row>
    <row r="25" spans="1:17" ht="12.75">
      <c r="A25" t="s">
        <v>87</v>
      </c>
      <c r="B25" s="68">
        <v>0</v>
      </c>
      <c r="C25" s="69"/>
      <c r="D25" s="69">
        <v>0</v>
      </c>
      <c r="E25" s="69"/>
      <c r="F25" s="70">
        <v>0</v>
      </c>
      <c r="G25" s="67"/>
      <c r="H25" s="67">
        <v>0</v>
      </c>
      <c r="I25" s="67"/>
      <c r="J25" s="67">
        <f>+'Bursa M''sia PL'!G30</f>
        <v>12757599.97</v>
      </c>
      <c r="K25" s="67"/>
      <c r="L25" s="67">
        <f>SUM(B25:K25)</f>
        <v>12757599.97</v>
      </c>
      <c r="M25" s="15"/>
      <c r="N25" s="15"/>
      <c r="O25" s="15"/>
      <c r="P25" s="15"/>
      <c r="Q25" s="15"/>
    </row>
    <row r="26" spans="2:17" ht="12.75">
      <c r="B26" s="68"/>
      <c r="C26" s="69"/>
      <c r="D26" s="69"/>
      <c r="E26" s="69"/>
      <c r="F26" s="69"/>
      <c r="G26" s="67"/>
      <c r="H26" s="67"/>
      <c r="I26" s="67"/>
      <c r="J26" s="67"/>
      <c r="K26" s="67"/>
      <c r="L26" s="67"/>
      <c r="M26" s="15"/>
      <c r="N26" s="15"/>
      <c r="O26" s="15"/>
      <c r="P26" s="15"/>
      <c r="Q26" s="15"/>
    </row>
    <row r="27" spans="1:17" ht="12.75">
      <c r="A27" t="s">
        <v>92</v>
      </c>
      <c r="B27" s="68">
        <v>0</v>
      </c>
      <c r="C27" s="69"/>
      <c r="D27" s="69">
        <v>0</v>
      </c>
      <c r="E27" s="69"/>
      <c r="F27" s="70">
        <v>-417114.6</v>
      </c>
      <c r="G27" s="67"/>
      <c r="H27" s="67">
        <v>0</v>
      </c>
      <c r="I27" s="67"/>
      <c r="J27" s="67">
        <v>0</v>
      </c>
      <c r="K27" s="67"/>
      <c r="L27" s="67">
        <f>SUM(B27:K27)</f>
        <v>-417114.6</v>
      </c>
      <c r="M27" s="15"/>
      <c r="N27" s="15"/>
      <c r="O27" s="15"/>
      <c r="P27" s="15"/>
      <c r="Q27" s="15"/>
    </row>
    <row r="28" spans="2:17" ht="12.75">
      <c r="B28" s="68"/>
      <c r="C28" s="69"/>
      <c r="D28" s="69"/>
      <c r="E28" s="69"/>
      <c r="F28" s="69"/>
      <c r="G28" s="67"/>
      <c r="H28" s="67"/>
      <c r="I28" s="67"/>
      <c r="J28" s="67"/>
      <c r="K28" s="67"/>
      <c r="L28" s="67"/>
      <c r="M28" s="15"/>
      <c r="N28" s="15"/>
      <c r="O28" s="15"/>
      <c r="P28" s="15"/>
      <c r="Q28" s="15"/>
    </row>
    <row r="29" spans="1:17" ht="12.75">
      <c r="A29" t="s">
        <v>93</v>
      </c>
      <c r="B29" s="68">
        <v>0</v>
      </c>
      <c r="C29" s="69"/>
      <c r="D29" s="69">
        <v>0</v>
      </c>
      <c r="E29" s="69"/>
      <c r="F29" s="70">
        <v>0</v>
      </c>
      <c r="G29" s="67"/>
      <c r="H29" s="67">
        <v>0</v>
      </c>
      <c r="I29" s="67"/>
      <c r="J29" s="67">
        <v>-271862</v>
      </c>
      <c r="K29" s="67"/>
      <c r="L29" s="67">
        <f>SUM(B29:K29)</f>
        <v>-271862</v>
      </c>
      <c r="M29" s="15"/>
      <c r="N29" s="15"/>
      <c r="O29" s="15"/>
      <c r="P29" s="15"/>
      <c r="Q29" s="15"/>
    </row>
    <row r="30" spans="2:17" ht="12.75">
      <c r="B30" s="68"/>
      <c r="C30" s="69"/>
      <c r="D30" s="69"/>
      <c r="E30" s="69"/>
      <c r="F30" s="69"/>
      <c r="G30" s="67"/>
      <c r="H30" s="67"/>
      <c r="I30" s="67"/>
      <c r="J30" s="67"/>
      <c r="K30" s="67"/>
      <c r="L30" s="67"/>
      <c r="M30" s="15"/>
      <c r="N30" s="15"/>
      <c r="O30" s="15"/>
      <c r="P30" s="15"/>
      <c r="Q30" s="15"/>
    </row>
    <row r="31" spans="1:17" ht="12.75">
      <c r="A31" t="s">
        <v>94</v>
      </c>
      <c r="B31" s="68">
        <v>0</v>
      </c>
      <c r="C31" s="69"/>
      <c r="D31" s="69">
        <v>0</v>
      </c>
      <c r="E31" s="69"/>
      <c r="F31" s="70">
        <v>0</v>
      </c>
      <c r="G31" s="67"/>
      <c r="H31" s="67">
        <v>0</v>
      </c>
      <c r="I31" s="67"/>
      <c r="J31" s="67">
        <v>-3347589.48</v>
      </c>
      <c r="K31" s="67"/>
      <c r="L31" s="67">
        <f>SUM(B31:K31)</f>
        <v>-3347589.48</v>
      </c>
      <c r="M31" s="15"/>
      <c r="N31" s="15"/>
      <c r="O31" s="15"/>
      <c r="P31" s="15"/>
      <c r="Q31" s="15"/>
    </row>
    <row r="32" spans="2:17" ht="12.75">
      <c r="B32" s="66"/>
      <c r="C32" s="67"/>
      <c r="D32" s="67"/>
      <c r="E32" s="67"/>
      <c r="F32" s="67"/>
      <c r="G32" s="67"/>
      <c r="H32" s="67"/>
      <c r="I32" s="67"/>
      <c r="J32" s="67"/>
      <c r="K32" s="67"/>
      <c r="L32" s="67"/>
      <c r="M32" s="15"/>
      <c r="N32" s="15"/>
      <c r="O32" s="15"/>
      <c r="P32" s="15"/>
      <c r="Q32" s="15"/>
    </row>
    <row r="33" spans="1:17" ht="20.25" customHeight="1" thickBot="1">
      <c r="A33" s="59" t="s">
        <v>95</v>
      </c>
      <c r="B33" s="71">
        <f>SUM(B23:B32)</f>
        <v>232472000</v>
      </c>
      <c r="C33" s="67"/>
      <c r="D33" s="71">
        <f>SUM(D23:D32)</f>
        <v>128004000</v>
      </c>
      <c r="E33" s="66"/>
      <c r="F33" s="71">
        <f>SUM(F23:F32)</f>
        <v>-417114.6</v>
      </c>
      <c r="G33" s="67"/>
      <c r="H33" s="71">
        <f>SUM(H23:H32)</f>
        <v>8610000</v>
      </c>
      <c r="I33" s="67"/>
      <c r="J33" s="71">
        <f>SUM(J23:J32)</f>
        <v>31868148.49</v>
      </c>
      <c r="K33" s="67"/>
      <c r="L33" s="71">
        <f>SUM(L23:L32)</f>
        <v>400537033.89</v>
      </c>
      <c r="M33" s="15"/>
      <c r="N33" s="15"/>
      <c r="O33" s="15"/>
      <c r="P33" s="15"/>
      <c r="Q33" s="15"/>
    </row>
    <row r="34" spans="1:17" ht="12.75">
      <c r="A34" s="59"/>
      <c r="B34" s="22"/>
      <c r="C34" s="15"/>
      <c r="D34" s="22"/>
      <c r="E34" s="22"/>
      <c r="F34" s="22"/>
      <c r="G34" s="15"/>
      <c r="H34" s="22"/>
      <c r="I34" s="15"/>
      <c r="J34" s="22"/>
      <c r="K34" s="15"/>
      <c r="L34" s="22"/>
      <c r="M34" s="15"/>
      <c r="N34" s="15"/>
      <c r="O34" s="15"/>
      <c r="P34" s="15"/>
      <c r="Q34" s="15"/>
    </row>
    <row r="35" spans="2:17" ht="12.75">
      <c r="B35" s="15"/>
      <c r="C35" s="15"/>
      <c r="D35" s="15"/>
      <c r="E35" s="15"/>
      <c r="F35" s="15"/>
      <c r="G35" s="15"/>
      <c r="H35" s="15"/>
      <c r="I35" s="15"/>
      <c r="J35" s="15"/>
      <c r="K35" s="15"/>
      <c r="L35" s="15"/>
      <c r="M35" s="15"/>
      <c r="N35" s="15"/>
      <c r="O35" s="15"/>
      <c r="P35" s="15"/>
      <c r="Q35" s="15"/>
    </row>
    <row r="36" spans="2:17" ht="12.75">
      <c r="B36" s="15"/>
      <c r="C36" s="15"/>
      <c r="D36" s="15"/>
      <c r="E36" s="15"/>
      <c r="F36" s="15"/>
      <c r="G36" s="15"/>
      <c r="H36" s="15"/>
      <c r="I36" s="15"/>
      <c r="J36" s="15"/>
      <c r="K36" s="15"/>
      <c r="L36" s="15"/>
      <c r="M36" s="15"/>
      <c r="N36" s="15"/>
      <c r="O36" s="15"/>
      <c r="P36" s="15"/>
      <c r="Q36" s="15"/>
    </row>
    <row r="37" spans="1:17" ht="12.75">
      <c r="A37" s="32" t="s">
        <v>96</v>
      </c>
      <c r="B37" s="15"/>
      <c r="C37" s="15"/>
      <c r="D37" s="15"/>
      <c r="E37" s="15"/>
      <c r="F37" s="15"/>
      <c r="G37" s="15"/>
      <c r="H37" s="15"/>
      <c r="I37" s="15"/>
      <c r="J37" s="15"/>
      <c r="K37" s="15"/>
      <c r="L37" s="15"/>
      <c r="M37" s="15"/>
      <c r="N37" s="15"/>
      <c r="O37" s="15"/>
      <c r="P37" s="15"/>
      <c r="Q37" s="15"/>
    </row>
    <row r="38" spans="1:17" ht="12.75">
      <c r="A38" s="32" t="s">
        <v>97</v>
      </c>
      <c r="B38" s="15"/>
      <c r="C38" s="15"/>
      <c r="D38" s="15"/>
      <c r="E38" s="15"/>
      <c r="F38" s="15"/>
      <c r="G38" s="15"/>
      <c r="H38" s="15"/>
      <c r="I38" s="15"/>
      <c r="J38" s="15"/>
      <c r="K38" s="15"/>
      <c r="L38" s="15"/>
      <c r="M38" s="15"/>
      <c r="N38" s="15"/>
      <c r="O38" s="15"/>
      <c r="P38" s="15"/>
      <c r="Q38" s="15"/>
    </row>
    <row r="39" spans="2:17" ht="12.75">
      <c r="B39" s="15"/>
      <c r="C39" s="15"/>
      <c r="D39" s="15"/>
      <c r="E39" s="15"/>
      <c r="F39" s="15"/>
      <c r="G39" s="15"/>
      <c r="H39" s="15"/>
      <c r="I39" s="15"/>
      <c r="J39" s="15"/>
      <c r="K39" s="15"/>
      <c r="L39" s="15"/>
      <c r="M39" s="15"/>
      <c r="N39" s="15"/>
      <c r="O39" s="15"/>
      <c r="P39" s="15"/>
      <c r="Q39" s="15"/>
    </row>
    <row r="40" spans="2:17" ht="12.75">
      <c r="B40" s="15"/>
      <c r="C40" s="15"/>
      <c r="D40" s="15"/>
      <c r="E40" s="15"/>
      <c r="F40" s="15"/>
      <c r="G40" s="15"/>
      <c r="H40" s="15"/>
      <c r="I40" s="15"/>
      <c r="J40" s="15"/>
      <c r="K40" s="15"/>
      <c r="L40" s="15"/>
      <c r="M40" s="15"/>
      <c r="N40" s="15"/>
      <c r="O40" s="15"/>
      <c r="P40" s="15"/>
      <c r="Q40" s="15"/>
    </row>
    <row r="41" spans="2:17" ht="12.75">
      <c r="B41" s="15"/>
      <c r="C41" s="15"/>
      <c r="D41" s="15"/>
      <c r="E41" s="15"/>
      <c r="F41" s="15"/>
      <c r="G41" s="15"/>
      <c r="H41" s="15"/>
      <c r="I41" s="15"/>
      <c r="J41" s="15"/>
      <c r="K41" s="15"/>
      <c r="L41" s="15"/>
      <c r="M41" s="15"/>
      <c r="N41" s="15"/>
      <c r="O41" s="15"/>
      <c r="P41" s="15"/>
      <c r="Q41" s="15"/>
    </row>
    <row r="42" spans="2:17" ht="12.75">
      <c r="B42" s="15"/>
      <c r="C42" s="15"/>
      <c r="D42" s="15"/>
      <c r="E42" s="15"/>
      <c r="F42" s="15"/>
      <c r="G42" s="15"/>
      <c r="H42" s="15"/>
      <c r="I42" s="15"/>
      <c r="J42" s="15"/>
      <c r="K42" s="15"/>
      <c r="L42" s="15"/>
      <c r="M42" s="15"/>
      <c r="N42" s="15"/>
      <c r="O42" s="15"/>
      <c r="P42" s="15"/>
      <c r="Q42" s="15"/>
    </row>
    <row r="43" spans="2:17" ht="12.75">
      <c r="B43" s="15"/>
      <c r="C43" s="15"/>
      <c r="D43" s="15"/>
      <c r="E43" s="15"/>
      <c r="F43" s="15"/>
      <c r="G43" s="15"/>
      <c r="H43" s="15"/>
      <c r="I43" s="15"/>
      <c r="J43" s="15"/>
      <c r="K43" s="15"/>
      <c r="L43" s="15"/>
      <c r="M43" s="15"/>
      <c r="N43" s="15"/>
      <c r="O43" s="15"/>
      <c r="P43" s="15"/>
      <c r="Q43" s="15"/>
    </row>
    <row r="44" spans="2:17" ht="12.75">
      <c r="B44" s="15"/>
      <c r="C44" s="15"/>
      <c r="D44" s="15"/>
      <c r="E44" s="15"/>
      <c r="F44" s="15"/>
      <c r="G44" s="15"/>
      <c r="H44" s="15"/>
      <c r="I44" s="15"/>
      <c r="J44" s="15"/>
      <c r="K44" s="15"/>
      <c r="L44" s="15"/>
      <c r="M44" s="15"/>
      <c r="N44" s="15"/>
      <c r="O44" s="15"/>
      <c r="P44" s="15"/>
      <c r="Q44" s="15"/>
    </row>
    <row r="45" spans="2:17" ht="12.75">
      <c r="B45" s="15"/>
      <c r="C45" s="15"/>
      <c r="D45" s="15"/>
      <c r="E45" s="15"/>
      <c r="F45" s="15"/>
      <c r="G45" s="15"/>
      <c r="H45" s="15"/>
      <c r="I45" s="15"/>
      <c r="J45" s="15"/>
      <c r="K45" s="15"/>
      <c r="L45" s="15"/>
      <c r="M45" s="15"/>
      <c r="N45" s="15"/>
      <c r="O45" s="15"/>
      <c r="P45" s="15"/>
      <c r="Q45" s="15"/>
    </row>
    <row r="46" spans="2:17" ht="12.75">
      <c r="B46" s="15"/>
      <c r="C46" s="15"/>
      <c r="D46" s="15"/>
      <c r="E46" s="15"/>
      <c r="F46" s="15"/>
      <c r="G46" s="15"/>
      <c r="H46" s="15"/>
      <c r="I46" s="15"/>
      <c r="J46" s="15"/>
      <c r="K46" s="15"/>
      <c r="L46" s="15"/>
      <c r="M46" s="15"/>
      <c r="N46" s="15"/>
      <c r="O46" s="15"/>
      <c r="P46" s="15"/>
      <c r="Q46" s="15"/>
    </row>
    <row r="47" spans="2:17" ht="12.75">
      <c r="B47" s="15"/>
      <c r="C47" s="15"/>
      <c r="D47" s="15"/>
      <c r="E47" s="15"/>
      <c r="F47" s="15"/>
      <c r="G47" s="15"/>
      <c r="H47" s="15"/>
      <c r="I47" s="15"/>
      <c r="J47" s="15"/>
      <c r="K47" s="15"/>
      <c r="L47" s="15"/>
      <c r="M47" s="15"/>
      <c r="N47" s="15"/>
      <c r="O47" s="15"/>
      <c r="P47" s="15"/>
      <c r="Q47" s="15"/>
    </row>
    <row r="48" spans="2:17" ht="12.75">
      <c r="B48" s="15"/>
      <c r="C48" s="15"/>
      <c r="D48" s="15"/>
      <c r="E48" s="15"/>
      <c r="F48" s="15"/>
      <c r="G48" s="15"/>
      <c r="H48" s="15"/>
      <c r="I48" s="15"/>
      <c r="J48" s="15"/>
      <c r="K48" s="15"/>
      <c r="L48" s="15"/>
      <c r="M48" s="15"/>
      <c r="N48" s="15"/>
      <c r="O48" s="15"/>
      <c r="P48" s="15"/>
      <c r="Q48" s="15"/>
    </row>
    <row r="49" spans="2:17" ht="12.75">
      <c r="B49" s="15"/>
      <c r="C49" s="15"/>
      <c r="D49" s="15"/>
      <c r="E49" s="15"/>
      <c r="F49" s="15"/>
      <c r="G49" s="15"/>
      <c r="H49" s="15"/>
      <c r="I49" s="15"/>
      <c r="J49" s="15"/>
      <c r="K49" s="15"/>
      <c r="L49" s="15"/>
      <c r="M49" s="15"/>
      <c r="N49" s="15"/>
      <c r="O49" s="15"/>
      <c r="P49" s="15"/>
      <c r="Q49" s="15"/>
    </row>
    <row r="50" spans="2:17" ht="12.75">
      <c r="B50" s="15"/>
      <c r="C50" s="15"/>
      <c r="D50" s="15"/>
      <c r="E50" s="15"/>
      <c r="F50" s="15"/>
      <c r="G50" s="15"/>
      <c r="H50" s="15"/>
      <c r="I50" s="15"/>
      <c r="J50" s="15"/>
      <c r="K50" s="15"/>
      <c r="L50" s="15"/>
      <c r="M50" s="15"/>
      <c r="N50" s="15"/>
      <c r="O50" s="15"/>
      <c r="P50" s="15"/>
      <c r="Q50" s="15"/>
    </row>
    <row r="51" spans="2:17" ht="12.75">
      <c r="B51" s="15"/>
      <c r="C51" s="15"/>
      <c r="D51" s="15"/>
      <c r="E51" s="15"/>
      <c r="F51" s="15"/>
      <c r="G51" s="15"/>
      <c r="H51" s="15"/>
      <c r="I51" s="15"/>
      <c r="J51" s="15"/>
      <c r="K51" s="15"/>
      <c r="L51" s="15"/>
      <c r="M51" s="15"/>
      <c r="N51" s="15"/>
      <c r="O51" s="15"/>
      <c r="P51" s="15"/>
      <c r="Q51" s="15"/>
    </row>
    <row r="52" spans="2:17" ht="12.75">
      <c r="B52" s="15"/>
      <c r="C52" s="15"/>
      <c r="D52" s="15"/>
      <c r="E52" s="15"/>
      <c r="F52" s="15"/>
      <c r="G52" s="15"/>
      <c r="H52" s="15"/>
      <c r="I52" s="15"/>
      <c r="J52" s="15"/>
      <c r="K52" s="15"/>
      <c r="L52" s="15"/>
      <c r="M52" s="15"/>
      <c r="N52" s="15"/>
      <c r="O52" s="15"/>
      <c r="P52" s="15"/>
      <c r="Q52" s="15"/>
    </row>
    <row r="53" spans="2:17" ht="12.75">
      <c r="B53" s="15"/>
      <c r="C53" s="15"/>
      <c r="D53" s="15"/>
      <c r="E53" s="15"/>
      <c r="F53" s="15"/>
      <c r="G53" s="15"/>
      <c r="H53" s="15"/>
      <c r="I53" s="15"/>
      <c r="J53" s="15"/>
      <c r="K53" s="15"/>
      <c r="L53" s="15"/>
      <c r="M53" s="15"/>
      <c r="N53" s="15"/>
      <c r="O53" s="15"/>
      <c r="P53" s="15"/>
      <c r="Q53" s="15"/>
    </row>
    <row r="54" spans="2:17" ht="12.75">
      <c r="B54" s="15"/>
      <c r="C54" s="15"/>
      <c r="D54" s="15"/>
      <c r="E54" s="15"/>
      <c r="F54" s="15"/>
      <c r="G54" s="15"/>
      <c r="H54" s="15"/>
      <c r="I54" s="15"/>
      <c r="J54" s="15"/>
      <c r="K54" s="15"/>
      <c r="L54" s="15"/>
      <c r="M54" s="15"/>
      <c r="N54" s="15"/>
      <c r="O54" s="15"/>
      <c r="P54" s="15"/>
      <c r="Q54" s="15"/>
    </row>
    <row r="55" spans="2:17" ht="12.75">
      <c r="B55" s="15"/>
      <c r="C55" s="15"/>
      <c r="D55" s="15"/>
      <c r="E55" s="15"/>
      <c r="F55" s="15"/>
      <c r="G55" s="15"/>
      <c r="H55" s="15"/>
      <c r="I55" s="15"/>
      <c r="J55" s="15"/>
      <c r="K55" s="15"/>
      <c r="L55" s="15"/>
      <c r="M55" s="15"/>
      <c r="N55" s="15"/>
      <c r="O55" s="15"/>
      <c r="P55" s="15"/>
      <c r="Q55" s="15"/>
    </row>
    <row r="56" spans="2:17" ht="12.75">
      <c r="B56" s="15"/>
      <c r="C56" s="15"/>
      <c r="D56" s="15"/>
      <c r="E56" s="15"/>
      <c r="F56" s="15"/>
      <c r="G56" s="15"/>
      <c r="H56" s="15"/>
      <c r="I56" s="15"/>
      <c r="J56" s="15"/>
      <c r="K56" s="15"/>
      <c r="L56" s="15"/>
      <c r="M56" s="15"/>
      <c r="N56" s="15"/>
      <c r="O56" s="15"/>
      <c r="P56" s="15"/>
      <c r="Q56" s="15"/>
    </row>
    <row r="57" spans="2:17" ht="12.75">
      <c r="B57" s="15"/>
      <c r="C57" s="15"/>
      <c r="D57" s="15"/>
      <c r="E57" s="15"/>
      <c r="F57" s="15"/>
      <c r="G57" s="15"/>
      <c r="H57" s="15"/>
      <c r="I57" s="15"/>
      <c r="J57" s="15"/>
      <c r="K57" s="15"/>
      <c r="L57" s="15"/>
      <c r="M57" s="15"/>
      <c r="N57" s="15"/>
      <c r="O57" s="15"/>
      <c r="P57" s="15"/>
      <c r="Q57" s="15"/>
    </row>
    <row r="58" spans="2:17" ht="12.75">
      <c r="B58" s="15"/>
      <c r="C58" s="15"/>
      <c r="D58" s="15"/>
      <c r="E58" s="15"/>
      <c r="F58" s="15"/>
      <c r="G58" s="15"/>
      <c r="H58" s="15"/>
      <c r="I58" s="15"/>
      <c r="J58" s="15"/>
      <c r="K58" s="15"/>
      <c r="L58" s="15"/>
      <c r="M58" s="15"/>
      <c r="N58" s="15"/>
      <c r="O58" s="15"/>
      <c r="P58" s="15"/>
      <c r="Q58" s="15"/>
    </row>
    <row r="59" spans="2:17" ht="12.75">
      <c r="B59" s="15"/>
      <c r="C59" s="15"/>
      <c r="D59" s="15"/>
      <c r="E59" s="15"/>
      <c r="F59" s="15"/>
      <c r="G59" s="15"/>
      <c r="H59" s="15"/>
      <c r="I59" s="15"/>
      <c r="J59" s="15"/>
      <c r="K59" s="15"/>
      <c r="L59" s="15"/>
      <c r="M59" s="15"/>
      <c r="N59" s="15"/>
      <c r="O59" s="15"/>
      <c r="P59" s="15"/>
      <c r="Q59" s="15"/>
    </row>
    <row r="60" spans="2:17" ht="12.75">
      <c r="B60" s="15"/>
      <c r="C60" s="15"/>
      <c r="D60" s="15"/>
      <c r="E60" s="15"/>
      <c r="F60" s="15"/>
      <c r="G60" s="15"/>
      <c r="H60" s="15"/>
      <c r="I60" s="15"/>
      <c r="J60" s="15"/>
      <c r="K60" s="15"/>
      <c r="L60" s="15"/>
      <c r="M60" s="15"/>
      <c r="N60" s="15"/>
      <c r="O60" s="15"/>
      <c r="P60" s="15"/>
      <c r="Q60" s="15"/>
    </row>
    <row r="61" spans="2:17" ht="12.75">
      <c r="B61" s="15"/>
      <c r="C61" s="15"/>
      <c r="D61" s="15"/>
      <c r="E61" s="15"/>
      <c r="F61" s="15"/>
      <c r="G61" s="15"/>
      <c r="H61" s="15"/>
      <c r="I61" s="15"/>
      <c r="J61" s="15"/>
      <c r="K61" s="15"/>
      <c r="L61" s="15"/>
      <c r="M61" s="15"/>
      <c r="N61" s="15"/>
      <c r="O61" s="15"/>
      <c r="P61" s="15"/>
      <c r="Q61" s="15"/>
    </row>
  </sheetData>
  <mergeCells count="3">
    <mergeCell ref="D7:H7"/>
    <mergeCell ref="A1:L1"/>
    <mergeCell ref="A2:L2"/>
  </mergeCells>
  <printOptions/>
  <pageMargins left="0.75" right="0.25" top="0.74" bottom="0" header="0.21" footer="0.2"/>
  <pageSetup firstPageNumber="3" useFirstPageNumber="1" fitToHeight="1" fitToWidth="1" horizontalDpi="600" verticalDpi="600" orientation="portrait" paperSize="9" r:id="rId1"/>
  <headerFooter alignWithMargins="0">
    <oddFooter>&amp;RPage &amp;P of 11</oddFooter>
  </headerFooter>
</worksheet>
</file>

<file path=xl/worksheets/sheet4.xml><?xml version="1.0" encoding="utf-8"?>
<worksheet xmlns="http://schemas.openxmlformats.org/spreadsheetml/2006/main" xmlns:r="http://schemas.openxmlformats.org/officeDocument/2006/relationships">
  <sheetPr codeName="Sheet5"/>
  <dimension ref="A1:F59"/>
  <sheetViews>
    <sheetView workbookViewId="0" topLeftCell="A1">
      <selection activeCell="A1" sqref="A1:E1"/>
    </sheetView>
  </sheetViews>
  <sheetFormatPr defaultColWidth="9.33203125" defaultRowHeight="12.75"/>
  <cols>
    <col min="1" max="1" width="3.16015625" style="0" customWidth="1"/>
    <col min="2" max="2" width="57.33203125" style="0" customWidth="1"/>
    <col min="3" max="3" width="12.83203125" style="0" customWidth="1"/>
    <col min="5" max="5" width="12.83203125" style="0" customWidth="1"/>
  </cols>
  <sheetData>
    <row r="1" spans="1:5" ht="12.75">
      <c r="A1" s="99" t="str">
        <f>'Bursa M''sia Equity'!A1:L1</f>
        <v>EASTERN &amp; ORIENTAL BERHAD (555-K)</v>
      </c>
      <c r="B1" s="99"/>
      <c r="C1" s="99"/>
      <c r="D1" s="99"/>
      <c r="E1" s="99"/>
    </row>
    <row r="2" spans="1:5" ht="12.75">
      <c r="A2" s="99" t="str">
        <f>'Bursa M''sia Equity'!A2:L2</f>
        <v>CONDENSED CONSOLIDATED RESULTS FOR THE 3RD QUARTER ENDED 31 DECEMBER 2004</v>
      </c>
      <c r="B2" s="99"/>
      <c r="C2" s="99"/>
      <c r="D2" s="99"/>
      <c r="E2" s="99"/>
    </row>
    <row r="3" spans="1:5" ht="12.75">
      <c r="A3" s="4"/>
      <c r="B3" s="4"/>
      <c r="C3" s="4"/>
      <c r="D3" s="4"/>
      <c r="E3" s="4"/>
    </row>
    <row r="5" spans="1:5" ht="12.75">
      <c r="A5" s="59" t="s">
        <v>98</v>
      </c>
      <c r="C5" s="31" t="s">
        <v>99</v>
      </c>
      <c r="E5" s="31" t="str">
        <f>C5</f>
        <v>9 months ended</v>
      </c>
    </row>
    <row r="6" spans="3:5" ht="12.75">
      <c r="C6" s="72">
        <f>'Bursa M''sia BS'!B9</f>
        <v>38352</v>
      </c>
      <c r="E6" s="73">
        <f>+'Bursa M''sia PL'!I12</f>
        <v>37986</v>
      </c>
    </row>
    <row r="7" spans="3:5" ht="12.75">
      <c r="C7" s="72" t="str">
        <f>'Bursa M''sia BS'!B10</f>
        <v>RM'000</v>
      </c>
      <c r="E7" s="74" t="str">
        <f>'Bursa M''sia BS'!D10</f>
        <v>RM'000</v>
      </c>
    </row>
    <row r="8" spans="1:3" ht="12.75">
      <c r="A8" s="38" t="s">
        <v>100</v>
      </c>
      <c r="B8" s="38"/>
      <c r="C8" s="34"/>
    </row>
    <row r="9" spans="1:6" ht="19.5" customHeight="1">
      <c r="A9" s="38" t="s">
        <v>101</v>
      </c>
      <c r="B9" s="38"/>
      <c r="C9" s="70">
        <v>16322110</v>
      </c>
      <c r="D9" s="15"/>
      <c r="E9" s="10">
        <v>20171</v>
      </c>
      <c r="F9" s="15"/>
    </row>
    <row r="10" spans="1:6" ht="19.5" customHeight="1">
      <c r="A10" s="38" t="s">
        <v>102</v>
      </c>
      <c r="B10" s="38"/>
      <c r="C10" s="75">
        <v>-17946004</v>
      </c>
      <c r="D10" s="15"/>
      <c r="E10" s="76">
        <v>-23624</v>
      </c>
      <c r="F10" s="15"/>
    </row>
    <row r="11" spans="1:6" ht="19.5" customHeight="1">
      <c r="A11" s="38" t="s">
        <v>103</v>
      </c>
      <c r="B11" s="38"/>
      <c r="C11" s="70">
        <f>SUM(C9:C10)</f>
        <v>-1623894</v>
      </c>
      <c r="D11" s="15"/>
      <c r="E11" s="10">
        <f>SUM(E9:E10)</f>
        <v>-3453</v>
      </c>
      <c r="F11" s="15"/>
    </row>
    <row r="12" spans="1:6" ht="12.75">
      <c r="A12" s="38"/>
      <c r="B12" s="38"/>
      <c r="C12" s="70"/>
      <c r="D12" s="15"/>
      <c r="E12" s="10"/>
      <c r="F12" s="15"/>
    </row>
    <row r="13" spans="1:6" ht="12.75">
      <c r="A13" s="38" t="s">
        <v>104</v>
      </c>
      <c r="B13" s="38"/>
      <c r="C13" s="70"/>
      <c r="D13" s="15"/>
      <c r="E13" s="10"/>
      <c r="F13" s="15"/>
    </row>
    <row r="14" spans="1:6" ht="19.5" customHeight="1">
      <c r="A14" s="38" t="s">
        <v>105</v>
      </c>
      <c r="B14" s="38"/>
      <c r="C14" s="70">
        <v>0</v>
      </c>
      <c r="D14" s="15"/>
      <c r="E14" s="10">
        <v>7340</v>
      </c>
      <c r="F14" s="15"/>
    </row>
    <row r="15" spans="1:6" ht="19.5" customHeight="1">
      <c r="A15" s="38" t="s">
        <v>106</v>
      </c>
      <c r="B15" s="38"/>
      <c r="C15" s="70">
        <v>-419362</v>
      </c>
      <c r="D15" s="15"/>
      <c r="E15" s="10">
        <v>-44879</v>
      </c>
      <c r="F15" s="15"/>
    </row>
    <row r="16" spans="1:6" ht="19.5" customHeight="1">
      <c r="A16" s="38" t="s">
        <v>107</v>
      </c>
      <c r="B16" s="38"/>
      <c r="C16" s="70">
        <v>-102793</v>
      </c>
      <c r="D16" s="15"/>
      <c r="E16" s="10">
        <v>-53</v>
      </c>
      <c r="F16" s="15"/>
    </row>
    <row r="17" spans="1:6" ht="19.5" customHeight="1">
      <c r="A17" s="38" t="s">
        <v>108</v>
      </c>
      <c r="B17" s="38"/>
      <c r="C17" s="75">
        <v>-56590286</v>
      </c>
      <c r="D17" s="15"/>
      <c r="E17" s="76">
        <v>118183</v>
      </c>
      <c r="F17" s="15"/>
    </row>
    <row r="18" spans="1:6" ht="19.5" customHeight="1">
      <c r="A18" s="38" t="s">
        <v>109</v>
      </c>
      <c r="B18" s="38"/>
      <c r="C18" s="70">
        <f>SUM(C11:C17)</f>
        <v>-58736335</v>
      </c>
      <c r="D18" s="15"/>
      <c r="E18" s="10">
        <f>SUM(E11:E17)</f>
        <v>77138</v>
      </c>
      <c r="F18" s="15"/>
    </row>
    <row r="19" spans="1:6" ht="18.75" customHeight="1">
      <c r="A19" s="38" t="s">
        <v>110</v>
      </c>
      <c r="B19" s="38"/>
      <c r="C19" s="70">
        <v>-6969241</v>
      </c>
      <c r="D19" s="15"/>
      <c r="E19" s="10">
        <v>-14557</v>
      </c>
      <c r="F19" s="15"/>
    </row>
    <row r="20" spans="1:6" ht="18.75" customHeight="1">
      <c r="A20" s="38" t="s">
        <v>111</v>
      </c>
      <c r="B20" s="38"/>
      <c r="C20" s="70">
        <v>-27190</v>
      </c>
      <c r="D20" s="15"/>
      <c r="E20" s="10">
        <v>0</v>
      </c>
      <c r="F20" s="15"/>
    </row>
    <row r="21" spans="1:6" ht="18.75" customHeight="1">
      <c r="A21" s="38" t="s">
        <v>112</v>
      </c>
      <c r="B21" s="38"/>
      <c r="C21" s="70">
        <v>4158094</v>
      </c>
      <c r="D21" s="15"/>
      <c r="E21" s="10">
        <v>944</v>
      </c>
      <c r="F21" s="15"/>
    </row>
    <row r="22" spans="1:6" ht="18.75" customHeight="1">
      <c r="A22" s="38" t="s">
        <v>113</v>
      </c>
      <c r="B22" s="38"/>
      <c r="C22" s="75">
        <v>0</v>
      </c>
      <c r="D22" s="15"/>
      <c r="E22" s="76">
        <v>-1077</v>
      </c>
      <c r="F22" s="15"/>
    </row>
    <row r="23" spans="1:6" ht="18.75" customHeight="1">
      <c r="A23" s="38" t="s">
        <v>114</v>
      </c>
      <c r="B23" s="38"/>
      <c r="C23" s="70">
        <f>SUM(C18:C22)</f>
        <v>-61574672</v>
      </c>
      <c r="D23" s="15"/>
      <c r="E23" s="10">
        <f>SUM(E18:E22)</f>
        <v>62448</v>
      </c>
      <c r="F23" s="15"/>
    </row>
    <row r="24" spans="1:6" ht="12.75">
      <c r="A24" s="38"/>
      <c r="B24" s="38"/>
      <c r="C24" s="70"/>
      <c r="D24" s="15"/>
      <c r="E24" s="10"/>
      <c r="F24" s="15"/>
    </row>
    <row r="25" spans="1:6" ht="12.75">
      <c r="A25" s="38" t="s">
        <v>115</v>
      </c>
      <c r="B25" s="38"/>
      <c r="C25" s="70">
        <v>31056434</v>
      </c>
      <c r="D25" s="15"/>
      <c r="E25" s="10">
        <v>95259</v>
      </c>
      <c r="F25" s="15"/>
    </row>
    <row r="26" spans="1:6" ht="12.75">
      <c r="A26" s="38"/>
      <c r="B26" s="38"/>
      <c r="C26" s="70"/>
      <c r="D26" s="15"/>
      <c r="E26" s="10"/>
      <c r="F26" s="15"/>
    </row>
    <row r="27" spans="1:6" ht="12.75">
      <c r="A27" s="38" t="s">
        <v>116</v>
      </c>
      <c r="B27" s="38"/>
      <c r="C27" s="70">
        <v>1740516</v>
      </c>
      <c r="D27" s="15"/>
      <c r="E27" s="10">
        <v>-158381</v>
      </c>
      <c r="F27" s="15"/>
    </row>
    <row r="28" spans="1:6" ht="12.75">
      <c r="A28" s="38"/>
      <c r="B28" s="38"/>
      <c r="C28" s="75"/>
      <c r="D28" s="15"/>
      <c r="E28" s="76"/>
      <c r="F28" s="15"/>
    </row>
    <row r="29" spans="1:6" ht="18" customHeight="1">
      <c r="A29" s="38" t="s">
        <v>117</v>
      </c>
      <c r="B29" s="38"/>
      <c r="C29" s="70">
        <f>SUM(C23:C28)</f>
        <v>-28777722</v>
      </c>
      <c r="D29" s="15"/>
      <c r="E29" s="10">
        <f>SUM(E23:E28)</f>
        <v>-674</v>
      </c>
      <c r="F29" s="15"/>
    </row>
    <row r="30" spans="1:6" ht="12.75">
      <c r="A30" s="38"/>
      <c r="B30" s="38"/>
      <c r="C30" s="70"/>
      <c r="D30" s="15"/>
      <c r="E30" s="10"/>
      <c r="F30" s="15"/>
    </row>
    <row r="31" spans="1:6" ht="12.75">
      <c r="A31" s="38" t="s">
        <v>118</v>
      </c>
      <c r="B31" s="38"/>
      <c r="C31" s="70">
        <v>8393000</v>
      </c>
      <c r="D31" s="15"/>
      <c r="E31" s="10">
        <v>-16100</v>
      </c>
      <c r="F31" s="15"/>
    </row>
    <row r="32" spans="1:6" ht="12.75">
      <c r="A32" s="38"/>
      <c r="B32" s="38"/>
      <c r="C32" s="70"/>
      <c r="D32" s="15"/>
      <c r="E32" s="10"/>
      <c r="F32" s="15"/>
    </row>
    <row r="33" spans="1:6" ht="21" customHeight="1" thickBot="1">
      <c r="A33" s="38" t="s">
        <v>119</v>
      </c>
      <c r="B33" s="38"/>
      <c r="C33" s="77">
        <f>SUM(C29:C32)</f>
        <v>-20384722</v>
      </c>
      <c r="D33" s="15"/>
      <c r="E33" s="78">
        <f>SUM(E29:E32)</f>
        <v>-16774</v>
      </c>
      <c r="F33" s="15"/>
    </row>
    <row r="34" spans="1:6" ht="13.5" thickTop="1">
      <c r="A34" s="38"/>
      <c r="B34" s="38"/>
      <c r="C34" s="20"/>
      <c r="D34" s="15"/>
      <c r="E34" s="20"/>
      <c r="F34" s="15"/>
    </row>
    <row r="35" spans="1:6" ht="12.75">
      <c r="A35" s="38"/>
      <c r="B35" s="38"/>
      <c r="C35" s="20"/>
      <c r="D35" s="15"/>
      <c r="E35" s="20"/>
      <c r="F35" s="15"/>
    </row>
    <row r="36" spans="3:6" ht="12.75">
      <c r="C36" s="15"/>
      <c r="D36" s="15"/>
      <c r="E36" s="15"/>
      <c r="F36" s="15"/>
    </row>
    <row r="37" spans="3:6" ht="12.75">
      <c r="C37" s="15"/>
      <c r="D37" s="15"/>
      <c r="E37" s="15"/>
      <c r="F37" s="15"/>
    </row>
    <row r="38" spans="1:6" ht="12.75">
      <c r="A38" s="32" t="s">
        <v>120</v>
      </c>
      <c r="C38" s="15"/>
      <c r="D38" s="15"/>
      <c r="E38" s="15"/>
      <c r="F38" s="15"/>
    </row>
    <row r="39" spans="1:6" ht="12.75">
      <c r="A39" s="32" t="s">
        <v>97</v>
      </c>
      <c r="C39" s="15"/>
      <c r="D39" s="15"/>
      <c r="E39" s="15"/>
      <c r="F39" s="15"/>
    </row>
    <row r="40" spans="3:6" ht="12.75">
      <c r="C40" s="15"/>
      <c r="D40" s="15"/>
      <c r="E40" s="15"/>
      <c r="F40" s="15"/>
    </row>
    <row r="41" spans="3:6" ht="12.75">
      <c r="C41" s="15"/>
      <c r="D41" s="15"/>
      <c r="E41" s="15"/>
      <c r="F41" s="15"/>
    </row>
    <row r="42" spans="3:6" ht="12.75">
      <c r="C42" s="15"/>
      <c r="D42" s="15"/>
      <c r="E42" s="15"/>
      <c r="F42" s="15"/>
    </row>
    <row r="43" spans="3:6" ht="12.75">
      <c r="C43" s="15"/>
      <c r="D43" s="15"/>
      <c r="E43" s="15"/>
      <c r="F43" s="15"/>
    </row>
    <row r="44" spans="3:6" ht="12.75">
      <c r="C44" s="15"/>
      <c r="D44" s="15"/>
      <c r="E44" s="15"/>
      <c r="F44" s="15"/>
    </row>
    <row r="45" spans="3:6" ht="12.75">
      <c r="C45" s="15"/>
      <c r="D45" s="15"/>
      <c r="E45" s="15"/>
      <c r="F45" s="15"/>
    </row>
    <row r="46" spans="3:6" ht="12.75">
      <c r="C46" s="15"/>
      <c r="D46" s="15"/>
      <c r="E46" s="15"/>
      <c r="F46" s="15"/>
    </row>
    <row r="47" spans="3:6" ht="12.75">
      <c r="C47" s="15"/>
      <c r="D47" s="15"/>
      <c r="E47" s="15"/>
      <c r="F47" s="15"/>
    </row>
    <row r="48" spans="3:6" ht="12.75">
      <c r="C48" s="15"/>
      <c r="D48" s="15"/>
      <c r="E48" s="15"/>
      <c r="F48" s="15"/>
    </row>
    <row r="49" spans="3:6" ht="12.75">
      <c r="C49" s="15"/>
      <c r="D49" s="15"/>
      <c r="E49" s="15"/>
      <c r="F49" s="15"/>
    </row>
    <row r="50" spans="3:6" ht="12.75">
      <c r="C50" s="15"/>
      <c r="D50" s="15"/>
      <c r="E50" s="15"/>
      <c r="F50" s="15"/>
    </row>
    <row r="51" spans="3:6" ht="12.75">
      <c r="C51" s="15"/>
      <c r="D51" s="15"/>
      <c r="E51" s="15"/>
      <c r="F51" s="15"/>
    </row>
    <row r="52" spans="3:6" ht="12.75">
      <c r="C52" s="15"/>
      <c r="D52" s="15"/>
      <c r="E52" s="15"/>
      <c r="F52" s="15"/>
    </row>
    <row r="53" spans="3:6" ht="12.75">
      <c r="C53" s="15"/>
      <c r="D53" s="15"/>
      <c r="E53" s="15"/>
      <c r="F53" s="15"/>
    </row>
    <row r="54" spans="3:6" ht="12.75">
      <c r="C54" s="15"/>
      <c r="D54" s="15"/>
      <c r="E54" s="15"/>
      <c r="F54" s="15"/>
    </row>
    <row r="55" spans="3:6" ht="12.75">
      <c r="C55" s="15"/>
      <c r="D55" s="15"/>
      <c r="E55" s="15"/>
      <c r="F55" s="15"/>
    </row>
    <row r="56" spans="3:6" ht="12.75">
      <c r="C56" s="15"/>
      <c r="D56" s="15"/>
      <c r="E56" s="15"/>
      <c r="F56" s="15"/>
    </row>
    <row r="57" spans="3:6" ht="12.75">
      <c r="C57" s="15"/>
      <c r="D57" s="15"/>
      <c r="E57" s="15"/>
      <c r="F57" s="15"/>
    </row>
    <row r="58" spans="3:6" ht="12.75">
      <c r="C58" s="15"/>
      <c r="D58" s="15"/>
      <c r="E58" s="15"/>
      <c r="F58" s="15"/>
    </row>
    <row r="59" spans="3:6" ht="12.75">
      <c r="C59" s="15"/>
      <c r="D59" s="15"/>
      <c r="E59" s="15"/>
      <c r="F59" s="15"/>
    </row>
  </sheetData>
  <mergeCells count="2">
    <mergeCell ref="A1:E1"/>
    <mergeCell ref="A2:E2"/>
  </mergeCells>
  <printOptions/>
  <pageMargins left="0.69" right="0.25" top="0.74" bottom="0" header="0.5" footer="0.2"/>
  <pageSetup firstPageNumber="4" useFirstPageNumber="1" horizontalDpi="600" verticalDpi="600" orientation="portrait" paperSize="9" r:id="rId1"/>
  <headerFooter alignWithMargins="0">
    <oddFooter xml:space="preserve">&amp;RPage &amp;P of 11  </oddFooter>
  </headerFooter>
</worksheet>
</file>

<file path=xl/worksheets/sheet5.xml><?xml version="1.0" encoding="utf-8"?>
<worksheet xmlns="http://schemas.openxmlformats.org/spreadsheetml/2006/main" xmlns:r="http://schemas.openxmlformats.org/officeDocument/2006/relationships">
  <sheetPr codeName="Sheet6"/>
  <dimension ref="A1:O348"/>
  <sheetViews>
    <sheetView workbookViewId="0" topLeftCell="A1">
      <selection activeCell="A1" sqref="A1"/>
    </sheetView>
  </sheetViews>
  <sheetFormatPr defaultColWidth="9.33203125" defaultRowHeight="12.75"/>
  <cols>
    <col min="1" max="5" width="4.33203125" style="0" customWidth="1"/>
    <col min="6" max="7" width="7.83203125" style="0" customWidth="1"/>
    <col min="8" max="9" width="10.83203125" style="0" customWidth="1"/>
    <col min="10" max="13" width="11.16015625" style="0" customWidth="1"/>
    <col min="14" max="14" width="9.83203125" style="0" customWidth="1"/>
  </cols>
  <sheetData>
    <row r="1" ht="12.75">
      <c r="A1" s="59" t="s">
        <v>0</v>
      </c>
    </row>
    <row r="2" ht="12.75">
      <c r="A2" s="59" t="s">
        <v>1</v>
      </c>
    </row>
    <row r="3" spans="1:13" ht="12.75">
      <c r="A3" s="4"/>
      <c r="B3" s="4"/>
      <c r="C3" s="4"/>
      <c r="D3" s="4"/>
      <c r="E3" s="4"/>
      <c r="F3" s="4"/>
      <c r="G3" s="4"/>
      <c r="H3" s="4"/>
      <c r="I3" s="4"/>
      <c r="J3" s="4"/>
      <c r="K3" s="4"/>
      <c r="L3" s="4"/>
      <c r="M3" s="4"/>
    </row>
    <row r="5" ht="12.75">
      <c r="A5" s="59" t="s">
        <v>121</v>
      </c>
    </row>
    <row r="7" spans="1:2" ht="12.75">
      <c r="A7" s="59" t="s">
        <v>122</v>
      </c>
      <c r="B7" s="59" t="s">
        <v>123</v>
      </c>
    </row>
    <row r="9" spans="1:2" ht="12.75">
      <c r="A9" s="61" t="s">
        <v>124</v>
      </c>
      <c r="B9" s="59" t="s">
        <v>125</v>
      </c>
    </row>
    <row r="24" spans="1:2" ht="12.75">
      <c r="A24" s="61" t="s">
        <v>126</v>
      </c>
      <c r="B24" s="59" t="s">
        <v>127</v>
      </c>
    </row>
    <row r="25" spans="1:2" ht="12.75">
      <c r="A25" s="61"/>
      <c r="B25" s="59"/>
    </row>
    <row r="26" spans="1:2" ht="12.75">
      <c r="A26" s="61"/>
      <c r="B26" s="59"/>
    </row>
    <row r="27" spans="1:2" ht="12.75">
      <c r="A27" s="61"/>
      <c r="B27" s="59"/>
    </row>
    <row r="28" spans="1:2" ht="12.75">
      <c r="A28" s="61"/>
      <c r="B28" s="59"/>
    </row>
    <row r="30" spans="1:2" ht="12.75">
      <c r="A30" s="61" t="s">
        <v>128</v>
      </c>
      <c r="B30" s="59" t="s">
        <v>129</v>
      </c>
    </row>
    <row r="36" spans="1:2" ht="12.75">
      <c r="A36" s="61" t="s">
        <v>130</v>
      </c>
      <c r="B36" s="59" t="s">
        <v>131</v>
      </c>
    </row>
    <row r="37" spans="1:2" ht="12.75">
      <c r="A37" s="61"/>
      <c r="B37" s="59"/>
    </row>
    <row r="38" spans="1:2" ht="12.75">
      <c r="A38" s="61"/>
      <c r="B38" s="59"/>
    </row>
    <row r="39" spans="1:2" ht="12.75">
      <c r="A39" s="61"/>
      <c r="B39" s="59"/>
    </row>
    <row r="40" spans="1:2" ht="12.75">
      <c r="A40" s="61"/>
      <c r="B40" s="59"/>
    </row>
    <row r="42" spans="1:2" ht="12.75">
      <c r="A42" s="61" t="s">
        <v>132</v>
      </c>
      <c r="B42" s="59" t="s">
        <v>133</v>
      </c>
    </row>
    <row r="48" spans="1:2" ht="12.75">
      <c r="A48" s="61" t="s">
        <v>134</v>
      </c>
      <c r="B48" s="59" t="s">
        <v>135</v>
      </c>
    </row>
    <row r="49" spans="1:2" ht="12.75">
      <c r="A49" s="61"/>
      <c r="B49" s="59"/>
    </row>
    <row r="50" spans="1:2" ht="12.75">
      <c r="A50" s="61"/>
      <c r="B50" s="59"/>
    </row>
    <row r="51" spans="1:2" ht="12.75">
      <c r="A51" s="61"/>
      <c r="B51" s="59"/>
    </row>
    <row r="53" spans="2:3" ht="12.75">
      <c r="B53" t="s">
        <v>136</v>
      </c>
      <c r="C53" s="59" t="s">
        <v>137</v>
      </c>
    </row>
    <row r="61" spans="1:2" ht="12.75">
      <c r="A61" s="59" t="s">
        <v>122</v>
      </c>
      <c r="B61" s="59" t="s">
        <v>138</v>
      </c>
    </row>
    <row r="62" spans="1:2" ht="12.75">
      <c r="A62" s="59"/>
      <c r="B62" s="59"/>
    </row>
    <row r="63" spans="1:2" ht="12.75">
      <c r="A63" s="61" t="s">
        <v>139</v>
      </c>
      <c r="B63" s="59" t="s">
        <v>140</v>
      </c>
    </row>
    <row r="64" spans="1:2" ht="12.75">
      <c r="A64" s="61"/>
      <c r="B64" s="59"/>
    </row>
    <row r="70" spans="1:2" ht="12.75">
      <c r="A70" s="61" t="s">
        <v>141</v>
      </c>
      <c r="B70" s="59" t="s">
        <v>142</v>
      </c>
    </row>
    <row r="71" spans="1:2" ht="12.75">
      <c r="A71" s="61"/>
      <c r="B71" s="59"/>
    </row>
    <row r="72" spans="1:2" ht="12.75">
      <c r="A72" s="61"/>
      <c r="B72" s="79" t="s">
        <v>143</v>
      </c>
    </row>
    <row r="73" spans="1:2" ht="12.75">
      <c r="A73" s="61"/>
      <c r="B73" s="59" t="s">
        <v>13</v>
      </c>
    </row>
    <row r="74" spans="1:13" ht="12.75">
      <c r="A74" s="61"/>
      <c r="B74" s="34"/>
      <c r="H74" s="31"/>
      <c r="I74" s="31" t="s">
        <v>144</v>
      </c>
      <c r="J74" s="31" t="s">
        <v>145</v>
      </c>
      <c r="K74" s="31" t="s">
        <v>144</v>
      </c>
      <c r="L74" s="31"/>
      <c r="M74" s="31"/>
    </row>
    <row r="75" spans="1:13" ht="12.75">
      <c r="A75" s="61"/>
      <c r="B75" s="59" t="s">
        <v>146</v>
      </c>
      <c r="H75" s="31"/>
      <c r="I75" s="31" t="s">
        <v>147</v>
      </c>
      <c r="J75" s="31" t="s">
        <v>148</v>
      </c>
      <c r="K75" s="31" t="s">
        <v>149</v>
      </c>
      <c r="L75" s="31" t="s">
        <v>150</v>
      </c>
      <c r="M75" s="31" t="s">
        <v>84</v>
      </c>
    </row>
    <row r="76" spans="1:2" ht="12.75">
      <c r="A76" s="61"/>
      <c r="B76" s="34"/>
    </row>
    <row r="77" spans="1:13" ht="12.75">
      <c r="A77" s="61"/>
      <c r="B77" s="34" t="s">
        <v>250</v>
      </c>
      <c r="H77" s="15"/>
      <c r="I77" s="15">
        <v>546</v>
      </c>
      <c r="J77" s="15">
        <v>15237</v>
      </c>
      <c r="K77" s="15">
        <v>7087</v>
      </c>
      <c r="L77" s="15">
        <v>0</v>
      </c>
      <c r="M77" s="15">
        <f>SUM(H77:L77)</f>
        <v>22870</v>
      </c>
    </row>
    <row r="78" spans="1:13" ht="12.75">
      <c r="A78" s="61"/>
      <c r="B78" s="34" t="s">
        <v>251</v>
      </c>
      <c r="H78" s="15"/>
      <c r="I78" s="15">
        <v>0</v>
      </c>
      <c r="J78" s="15">
        <v>-216</v>
      </c>
      <c r="K78" s="15">
        <v>-7078</v>
      </c>
      <c r="L78" s="15">
        <v>0</v>
      </c>
      <c r="M78" s="15">
        <f>SUM(H78:L78)</f>
        <v>-7294</v>
      </c>
    </row>
    <row r="79" spans="1:13" ht="15.75" customHeight="1">
      <c r="A79" s="61"/>
      <c r="B79" s="34" t="s">
        <v>252</v>
      </c>
      <c r="H79" s="22"/>
      <c r="I79" s="80">
        <f>SUM(I77:I78)</f>
        <v>546</v>
      </c>
      <c r="J79" s="80">
        <f>SUM(J77:J78)</f>
        <v>15021</v>
      </c>
      <c r="K79" s="80">
        <f>SUM(K77:K78)</f>
        <v>9</v>
      </c>
      <c r="L79" s="80">
        <f>SUM(L77:L78)</f>
        <v>0</v>
      </c>
      <c r="M79" s="80">
        <f>SUM(M77:M78)</f>
        <v>15576</v>
      </c>
    </row>
    <row r="80" spans="1:13" ht="18.75" customHeight="1">
      <c r="A80" s="61"/>
      <c r="B80" s="34" t="s">
        <v>253</v>
      </c>
      <c r="H80" s="15"/>
      <c r="I80" s="15">
        <v>565</v>
      </c>
      <c r="J80" s="15">
        <v>2</v>
      </c>
      <c r="K80" s="15">
        <v>6357</v>
      </c>
      <c r="L80" s="15">
        <v>-5</v>
      </c>
      <c r="M80" s="15">
        <f>SUM(H80:L80)</f>
        <v>6919</v>
      </c>
    </row>
    <row r="81" spans="1:13" ht="12.75">
      <c r="A81" s="61"/>
      <c r="B81" s="34" t="s">
        <v>23</v>
      </c>
      <c r="H81" s="15"/>
      <c r="I81" s="15"/>
      <c r="J81" s="15"/>
      <c r="K81" s="15"/>
      <c r="L81" s="15"/>
      <c r="M81" s="15">
        <v>-7609</v>
      </c>
    </row>
    <row r="82" spans="1:13" ht="12.75">
      <c r="A82" s="61"/>
      <c r="B82" s="34" t="s">
        <v>254</v>
      </c>
      <c r="H82" s="15"/>
      <c r="I82" s="15"/>
      <c r="J82" s="15"/>
      <c r="K82" s="15"/>
      <c r="L82" s="15"/>
      <c r="M82" s="15"/>
    </row>
    <row r="83" spans="1:13" ht="12.75">
      <c r="A83" s="61"/>
      <c r="B83" s="34" t="s">
        <v>255</v>
      </c>
      <c r="H83" s="15"/>
      <c r="I83" s="15"/>
      <c r="J83" s="15"/>
      <c r="K83" s="15"/>
      <c r="L83" s="15"/>
      <c r="M83" s="18">
        <v>17012</v>
      </c>
    </row>
    <row r="84" spans="1:13" ht="19.5" customHeight="1">
      <c r="A84" s="61"/>
      <c r="B84" s="34" t="s">
        <v>256</v>
      </c>
      <c r="H84" s="15"/>
      <c r="I84" s="15"/>
      <c r="J84" s="15"/>
      <c r="K84" s="15"/>
      <c r="L84" s="15"/>
      <c r="M84" s="15">
        <f>SUM(M80:M83)</f>
        <v>16322</v>
      </c>
    </row>
    <row r="85" spans="1:13" ht="12.75">
      <c r="A85" s="61"/>
      <c r="B85" s="34" t="s">
        <v>186</v>
      </c>
      <c r="H85" s="15"/>
      <c r="I85" s="15"/>
      <c r="J85" s="15"/>
      <c r="K85" s="15"/>
      <c r="L85" s="15"/>
      <c r="M85" s="18">
        <v>-3797</v>
      </c>
    </row>
    <row r="86" spans="2:13" ht="18.75" customHeight="1">
      <c r="B86" s="34" t="s">
        <v>257</v>
      </c>
      <c r="H86" s="15"/>
      <c r="I86" s="15"/>
      <c r="J86" s="15"/>
      <c r="K86" s="15"/>
      <c r="L86" s="15"/>
      <c r="M86" s="15">
        <f>SUM(M84:M85)</f>
        <v>12525</v>
      </c>
    </row>
    <row r="87" spans="2:13" ht="12.75">
      <c r="B87" s="34" t="s">
        <v>258</v>
      </c>
      <c r="H87" s="15"/>
      <c r="I87" s="15"/>
      <c r="J87" s="15"/>
      <c r="K87" s="15"/>
      <c r="L87" s="15"/>
      <c r="M87" s="15">
        <v>233</v>
      </c>
    </row>
    <row r="88" spans="2:13" ht="18.75" customHeight="1">
      <c r="B88" s="34" t="s">
        <v>259</v>
      </c>
      <c r="H88" s="15"/>
      <c r="I88" s="15"/>
      <c r="J88" s="15"/>
      <c r="K88" s="15"/>
      <c r="L88" s="15"/>
      <c r="M88" s="80">
        <f>SUM(M86:M87)</f>
        <v>12758</v>
      </c>
    </row>
    <row r="89" ht="12.75">
      <c r="B89" s="34"/>
    </row>
    <row r="90" spans="2:13" ht="12.75">
      <c r="B90" s="34"/>
      <c r="H90" s="31"/>
      <c r="I90" s="31" t="str">
        <f aca="true" t="shared" si="0" ref="I90:K91">I74</f>
        <v>Investment</v>
      </c>
      <c r="J90" s="31" t="str">
        <f t="shared" si="0"/>
        <v>Hotel</v>
      </c>
      <c r="K90" s="31" t="str">
        <f t="shared" si="0"/>
        <v>Investment</v>
      </c>
      <c r="L90" s="31"/>
      <c r="M90" s="31"/>
    </row>
    <row r="91" spans="2:13" ht="12.75">
      <c r="B91" s="34"/>
      <c r="H91" s="31"/>
      <c r="I91" s="31" t="str">
        <f t="shared" si="0"/>
        <v>Properties</v>
      </c>
      <c r="J91" s="31" t="str">
        <f t="shared" si="0"/>
        <v>Operations</v>
      </c>
      <c r="K91" s="31" t="str">
        <f t="shared" si="0"/>
        <v>Holding</v>
      </c>
      <c r="L91" s="31" t="str">
        <f>L75</f>
        <v>Others</v>
      </c>
      <c r="M91" s="31" t="str">
        <f>M75</f>
        <v>Total</v>
      </c>
    </row>
    <row r="92" ht="12.75">
      <c r="B92" s="59" t="s">
        <v>151</v>
      </c>
    </row>
    <row r="93" spans="2:13" ht="20.25" customHeight="1" thickBot="1">
      <c r="B93" s="34" t="s">
        <v>260</v>
      </c>
      <c r="H93" s="22"/>
      <c r="I93" s="81">
        <v>0</v>
      </c>
      <c r="J93" s="81">
        <v>2653</v>
      </c>
      <c r="K93" s="81">
        <v>17</v>
      </c>
      <c r="L93" s="81">
        <v>6</v>
      </c>
      <c r="M93" s="81">
        <f>SUM(H93:L93)</f>
        <v>2676</v>
      </c>
    </row>
    <row r="94" spans="2:13" ht="12.75">
      <c r="B94" s="34"/>
      <c r="H94" s="22"/>
      <c r="I94" s="22"/>
      <c r="J94" s="22"/>
      <c r="K94" s="22"/>
      <c r="L94" s="22"/>
      <c r="M94" s="22"/>
    </row>
    <row r="95" spans="2:13" ht="12.75">
      <c r="B95" s="34"/>
      <c r="H95" s="22"/>
      <c r="I95" s="22"/>
      <c r="J95" s="22"/>
      <c r="K95" s="22"/>
      <c r="L95" s="22"/>
      <c r="M95" s="22"/>
    </row>
    <row r="96" spans="2:13" ht="12.75">
      <c r="B96" s="34"/>
      <c r="H96" s="22"/>
      <c r="I96" s="22"/>
      <c r="J96" s="22"/>
      <c r="K96" s="22"/>
      <c r="L96" s="22"/>
      <c r="M96" s="22"/>
    </row>
    <row r="97" ht="12.75">
      <c r="B97" s="34"/>
    </row>
    <row r="98" spans="1:2" ht="12.75">
      <c r="A98" s="61" t="s">
        <v>152</v>
      </c>
      <c r="B98" s="59" t="s">
        <v>153</v>
      </c>
    </row>
    <row r="99" spans="1:2" ht="12.75">
      <c r="A99" s="61"/>
      <c r="B99" s="59"/>
    </row>
    <row r="100" spans="1:2" ht="12.75">
      <c r="A100" s="61"/>
      <c r="B100" s="59"/>
    </row>
    <row r="101" spans="1:2" ht="12.75">
      <c r="A101" s="61"/>
      <c r="B101" s="59"/>
    </row>
    <row r="105" spans="1:2" ht="12.75">
      <c r="A105" s="61" t="s">
        <v>154</v>
      </c>
      <c r="B105" s="59" t="s">
        <v>155</v>
      </c>
    </row>
    <row r="106" spans="1:2" ht="12.75">
      <c r="A106" s="61"/>
      <c r="B106" s="59"/>
    </row>
    <row r="107" spans="1:2" ht="12.75">
      <c r="A107" s="61"/>
      <c r="B107" s="59"/>
    </row>
    <row r="108" spans="1:2" ht="12.75">
      <c r="A108" s="61"/>
      <c r="B108" s="59"/>
    </row>
    <row r="112" spans="1:2" ht="12.75">
      <c r="A112" s="59" t="s">
        <v>122</v>
      </c>
      <c r="B112" s="59" t="s">
        <v>138</v>
      </c>
    </row>
    <row r="114" spans="1:2" ht="12.75">
      <c r="A114" s="61" t="s">
        <v>156</v>
      </c>
      <c r="B114" s="59" t="s">
        <v>157</v>
      </c>
    </row>
    <row r="115" spans="1:2" ht="12.75">
      <c r="A115" s="61"/>
      <c r="B115" s="59"/>
    </row>
    <row r="116" spans="1:2" ht="12.75">
      <c r="A116" s="61"/>
      <c r="B116" s="59"/>
    </row>
    <row r="117" spans="1:2" ht="12.75">
      <c r="A117" s="61"/>
      <c r="B117" s="59"/>
    </row>
    <row r="118" spans="1:2" ht="12.75">
      <c r="A118" s="61"/>
      <c r="B118" s="59"/>
    </row>
    <row r="119" spans="1:2" ht="12.75">
      <c r="A119" s="61"/>
      <c r="B119" s="59"/>
    </row>
    <row r="120" spans="1:2" ht="12.75">
      <c r="A120" s="61"/>
      <c r="B120" s="59"/>
    </row>
    <row r="121" spans="1:2" ht="12.75">
      <c r="A121" s="61"/>
      <c r="B121" s="59"/>
    </row>
    <row r="122" spans="1:2" ht="12.75">
      <c r="A122" s="61"/>
      <c r="B122" s="59"/>
    </row>
    <row r="123" spans="1:2" ht="12.75">
      <c r="A123" s="61"/>
      <c r="B123" s="59"/>
    </row>
    <row r="124" spans="1:2" ht="12.75">
      <c r="A124" s="61" t="s">
        <v>158</v>
      </c>
      <c r="B124" s="59" t="s">
        <v>159</v>
      </c>
    </row>
    <row r="126" ht="12.75">
      <c r="B126" s="34" t="s">
        <v>160</v>
      </c>
    </row>
    <row r="127" spans="10:13" ht="12.75">
      <c r="J127" s="100" t="s">
        <v>161</v>
      </c>
      <c r="K127" s="100"/>
      <c r="L127" s="100" t="s">
        <v>162</v>
      </c>
      <c r="M127" s="100"/>
    </row>
    <row r="128" spans="10:13" ht="12.75">
      <c r="J128" s="82" t="s">
        <v>163</v>
      </c>
      <c r="K128" s="83" t="s">
        <v>164</v>
      </c>
      <c r="L128" s="82" t="str">
        <f>J128</f>
        <v>21/02/2005</v>
      </c>
      <c r="M128" s="83" t="str">
        <f>K128</f>
        <v>31/03/2004</v>
      </c>
    </row>
    <row r="129" spans="10:13" ht="12.75">
      <c r="J129" s="84" t="s">
        <v>165</v>
      </c>
      <c r="K129" s="84" t="s">
        <v>165</v>
      </c>
      <c r="L129" s="84" t="s">
        <v>165</v>
      </c>
      <c r="M129" s="84" t="s">
        <v>165</v>
      </c>
    </row>
    <row r="130" spans="2:3" ht="12.75">
      <c r="B130" s="34" t="s">
        <v>166</v>
      </c>
      <c r="C130" s="34"/>
    </row>
    <row r="131" spans="2:15" ht="12.75">
      <c r="B131" s="85" t="s">
        <v>167</v>
      </c>
      <c r="C131" s="85"/>
      <c r="J131" s="15"/>
      <c r="K131" s="15"/>
      <c r="L131" s="15"/>
      <c r="M131" s="15"/>
      <c r="N131" s="15"/>
      <c r="O131" s="15"/>
    </row>
    <row r="132" spans="2:15" ht="17.25" customHeight="1">
      <c r="B132" s="34"/>
      <c r="C132" s="86" t="s">
        <v>168</v>
      </c>
      <c r="J132" s="15">
        <v>0</v>
      </c>
      <c r="K132" s="15">
        <v>0</v>
      </c>
      <c r="L132" s="15">
        <v>42564</v>
      </c>
      <c r="M132" s="15">
        <v>49639</v>
      </c>
      <c r="N132" s="15"/>
      <c r="O132" s="15"/>
    </row>
    <row r="133" spans="2:15" ht="17.25" customHeight="1">
      <c r="B133" s="34"/>
      <c r="C133" s="86" t="s">
        <v>169</v>
      </c>
      <c r="J133" s="15">
        <v>0</v>
      </c>
      <c r="K133" s="15">
        <v>0</v>
      </c>
      <c r="L133" s="15">
        <v>0</v>
      </c>
      <c r="M133" s="15">
        <v>560</v>
      </c>
      <c r="N133" s="15"/>
      <c r="O133" s="15"/>
    </row>
    <row r="134" spans="2:15" ht="12.75">
      <c r="B134" s="34"/>
      <c r="C134" s="34"/>
      <c r="J134" s="15"/>
      <c r="K134" s="15"/>
      <c r="L134" s="15"/>
      <c r="M134" s="15"/>
      <c r="N134" s="15"/>
      <c r="O134" s="15"/>
    </row>
    <row r="135" spans="10:15" ht="12.75">
      <c r="J135" s="15"/>
      <c r="K135" s="15"/>
      <c r="L135" s="15"/>
      <c r="M135" s="15"/>
      <c r="N135" s="15"/>
      <c r="O135" s="15"/>
    </row>
    <row r="136" spans="1:2" ht="12.75">
      <c r="A136" s="59" t="s">
        <v>170</v>
      </c>
      <c r="B136" s="59" t="s">
        <v>171</v>
      </c>
    </row>
    <row r="138" spans="1:2" ht="12.75">
      <c r="A138" s="61" t="s">
        <v>172</v>
      </c>
      <c r="B138" s="61" t="s">
        <v>173</v>
      </c>
    </row>
    <row r="151" ht="12.75">
      <c r="B151" t="s">
        <v>174</v>
      </c>
    </row>
    <row r="154" ht="12.75">
      <c r="B154" t="s">
        <v>175</v>
      </c>
    </row>
    <row r="156" ht="12.75">
      <c r="B156" t="s">
        <v>176</v>
      </c>
    </row>
    <row r="158" ht="12.75">
      <c r="B158" t="s">
        <v>174</v>
      </c>
    </row>
    <row r="161" ht="12.75">
      <c r="B161" t="s">
        <v>175</v>
      </c>
    </row>
    <row r="164" ht="12.75">
      <c r="B164" t="s">
        <v>177</v>
      </c>
    </row>
    <row r="168" spans="1:2" ht="12.75">
      <c r="A168" s="59" t="s">
        <v>170</v>
      </c>
      <c r="B168" s="59" t="s">
        <v>178</v>
      </c>
    </row>
    <row r="170" spans="1:2" ht="12.75">
      <c r="A170" s="61" t="s">
        <v>179</v>
      </c>
      <c r="B170" s="61" t="s">
        <v>180</v>
      </c>
    </row>
    <row r="181" spans="1:2" ht="12.75">
      <c r="A181" s="61" t="s">
        <v>181</v>
      </c>
      <c r="B181" s="61" t="s">
        <v>182</v>
      </c>
    </row>
    <row r="187" spans="1:2" ht="12.75">
      <c r="A187" s="61" t="s">
        <v>183</v>
      </c>
      <c r="B187" s="61" t="s">
        <v>184</v>
      </c>
    </row>
    <row r="191" ht="17.25" customHeight="1"/>
    <row r="192" spans="1:2" ht="12.75">
      <c r="A192" s="61" t="s">
        <v>185</v>
      </c>
      <c r="B192" s="61" t="s">
        <v>186</v>
      </c>
    </row>
    <row r="193" spans="11:13" ht="12.75">
      <c r="K193" s="84" t="s">
        <v>7</v>
      </c>
      <c r="M193" s="84" t="s">
        <v>187</v>
      </c>
    </row>
    <row r="194" spans="11:13" ht="12.75">
      <c r="K194" s="87" t="s">
        <v>9</v>
      </c>
      <c r="M194" s="87" t="s">
        <v>10</v>
      </c>
    </row>
    <row r="195" spans="11:13" ht="12.75">
      <c r="K195" s="83" t="s">
        <v>188</v>
      </c>
      <c r="M195" s="83" t="s">
        <v>188</v>
      </c>
    </row>
    <row r="196" spans="11:13" ht="12.75">
      <c r="K196" s="87" t="s">
        <v>13</v>
      </c>
      <c r="M196" s="87" t="s">
        <v>13</v>
      </c>
    </row>
    <row r="197" spans="2:3" ht="12.75">
      <c r="B197" s="34" t="s">
        <v>189</v>
      </c>
      <c r="C197" s="34"/>
    </row>
    <row r="198" spans="2:13" ht="12.75">
      <c r="B198" s="88"/>
      <c r="C198" s="34" t="s">
        <v>190</v>
      </c>
      <c r="K198" s="40">
        <f>M198</f>
        <v>63</v>
      </c>
      <c r="L198" s="40"/>
      <c r="M198" s="40">
        <v>63</v>
      </c>
    </row>
    <row r="199" spans="2:13" ht="12.75">
      <c r="B199" s="34"/>
      <c r="C199" s="34" t="s">
        <v>191</v>
      </c>
      <c r="K199" s="40">
        <f>3010+M199</f>
        <v>-850</v>
      </c>
      <c r="L199" s="40"/>
      <c r="M199" s="40">
        <v>-3860</v>
      </c>
    </row>
    <row r="200" spans="2:13" ht="12.75">
      <c r="B200" s="34" t="s">
        <v>192</v>
      </c>
      <c r="C200" s="34"/>
      <c r="L200" s="40"/>
      <c r="M200" s="40"/>
    </row>
    <row r="201" spans="2:13" ht="12.75">
      <c r="B201" s="34"/>
      <c r="C201" s="34" t="s">
        <v>190</v>
      </c>
      <c r="K201" s="58">
        <v>0</v>
      </c>
      <c r="L201" s="40"/>
      <c r="M201" s="40">
        <v>0</v>
      </c>
    </row>
    <row r="202" spans="2:13" ht="12.75">
      <c r="B202" s="34" t="s">
        <v>193</v>
      </c>
      <c r="C202" s="34"/>
      <c r="K202" s="58">
        <v>0</v>
      </c>
      <c r="L202" s="40"/>
      <c r="M202" s="40">
        <v>0</v>
      </c>
    </row>
    <row r="203" spans="11:13" ht="16.5" customHeight="1" thickBot="1">
      <c r="K203" s="89">
        <f>SUM(K198:K202)</f>
        <v>-787</v>
      </c>
      <c r="L203" s="40"/>
      <c r="M203" s="89">
        <f>SUM(M198:M202)</f>
        <v>-3797</v>
      </c>
    </row>
    <row r="205" spans="1:2" ht="12.75">
      <c r="A205" s="61" t="s">
        <v>194</v>
      </c>
      <c r="B205" s="59" t="s">
        <v>195</v>
      </c>
    </row>
    <row r="211" ht="18.75" customHeight="1"/>
    <row r="212" spans="1:2" ht="12.75">
      <c r="A212" s="61" t="s">
        <v>196</v>
      </c>
      <c r="B212" s="59" t="s">
        <v>197</v>
      </c>
    </row>
    <row r="214" spans="2:13" ht="12.75">
      <c r="B214" s="34" t="s">
        <v>198</v>
      </c>
      <c r="C214" s="34"/>
      <c r="K214" s="84" t="s">
        <v>7</v>
      </c>
      <c r="M214" s="84" t="s">
        <v>187</v>
      </c>
    </row>
    <row r="215" spans="2:13" ht="12.75">
      <c r="B215" s="34" t="s">
        <v>199</v>
      </c>
      <c r="C215" s="34" t="s">
        <v>200</v>
      </c>
      <c r="K215" s="87" t="s">
        <v>9</v>
      </c>
      <c r="M215" s="87" t="s">
        <v>10</v>
      </c>
    </row>
    <row r="216" spans="2:13" ht="12" customHeight="1">
      <c r="B216" s="34"/>
      <c r="C216" s="34"/>
      <c r="K216" s="83" t="str">
        <f>+K195</f>
        <v>31/12/04</v>
      </c>
      <c r="M216" s="83" t="str">
        <f>+M195</f>
        <v>31/12/04</v>
      </c>
    </row>
    <row r="217" spans="2:13" ht="11.25" customHeight="1">
      <c r="B217" s="34"/>
      <c r="C217" s="34"/>
      <c r="K217" s="87" t="s">
        <v>13</v>
      </c>
      <c r="M217" s="87" t="s">
        <v>13</v>
      </c>
    </row>
    <row r="218" spans="2:13" ht="15" customHeight="1">
      <c r="B218" s="34"/>
      <c r="C218" s="86" t="s">
        <v>201</v>
      </c>
      <c r="K218" s="15">
        <v>0</v>
      </c>
      <c r="L218" s="15"/>
      <c r="M218" s="15">
        <v>0</v>
      </c>
    </row>
    <row r="219" spans="2:13" ht="15" customHeight="1">
      <c r="B219" s="34"/>
      <c r="C219" s="86" t="s">
        <v>202</v>
      </c>
      <c r="K219" s="15">
        <v>0</v>
      </c>
      <c r="L219" s="15"/>
      <c r="M219" s="15">
        <v>0</v>
      </c>
    </row>
    <row r="220" spans="2:13" ht="15" customHeight="1">
      <c r="B220" s="34"/>
      <c r="C220" s="90" t="s">
        <v>203</v>
      </c>
      <c r="K220" s="15">
        <v>0</v>
      </c>
      <c r="L220" s="15"/>
      <c r="M220" s="15">
        <v>0</v>
      </c>
    </row>
    <row r="221" spans="2:13" ht="15" customHeight="1">
      <c r="B221" s="34"/>
      <c r="C221" s="90"/>
      <c r="K221" s="15"/>
      <c r="L221" s="15"/>
      <c r="M221" s="15"/>
    </row>
    <row r="222" spans="1:13" ht="12.75">
      <c r="A222" s="59" t="s">
        <v>170</v>
      </c>
      <c r="B222" s="59" t="s">
        <v>178</v>
      </c>
      <c r="C222" s="34"/>
      <c r="K222" s="15"/>
      <c r="L222" s="15"/>
      <c r="M222" s="15"/>
    </row>
    <row r="223" spans="1:13" ht="12.75">
      <c r="A223" s="59"/>
      <c r="B223" s="59"/>
      <c r="C223" s="34"/>
      <c r="K223" s="15"/>
      <c r="L223" s="15"/>
      <c r="M223" s="15"/>
    </row>
    <row r="224" spans="1:13" ht="12.75">
      <c r="A224" s="61" t="s">
        <v>196</v>
      </c>
      <c r="B224" s="59" t="s">
        <v>204</v>
      </c>
      <c r="C224" s="34"/>
      <c r="K224" s="15"/>
      <c r="L224" s="15"/>
      <c r="M224" s="15"/>
    </row>
    <row r="225" spans="2:13" ht="12.75">
      <c r="B225" s="86" t="s">
        <v>205</v>
      </c>
      <c r="C225" s="34" t="s">
        <v>206</v>
      </c>
      <c r="K225" s="15"/>
      <c r="L225" s="15"/>
      <c r="M225" s="15"/>
    </row>
    <row r="226" spans="2:13" ht="13.5" thickBot="1">
      <c r="B226" s="34"/>
      <c r="C226" s="86" t="s">
        <v>207</v>
      </c>
      <c r="K226" s="22"/>
      <c r="L226" s="15"/>
      <c r="M226" s="81">
        <v>30068</v>
      </c>
    </row>
    <row r="227" spans="2:13" ht="12.75">
      <c r="B227" s="34"/>
      <c r="C227" s="86" t="s">
        <v>208</v>
      </c>
      <c r="K227" s="22"/>
      <c r="L227" s="15"/>
      <c r="M227" s="15"/>
    </row>
    <row r="228" spans="2:13" ht="13.5" thickBot="1">
      <c r="B228" s="34"/>
      <c r="C228" s="90" t="s">
        <v>209</v>
      </c>
      <c r="K228" s="22"/>
      <c r="L228" s="15"/>
      <c r="M228" s="81">
        <v>8740</v>
      </c>
    </row>
    <row r="229" spans="2:13" ht="12.75">
      <c r="B229" s="34"/>
      <c r="C229" s="86" t="s">
        <v>210</v>
      </c>
      <c r="K229" s="22"/>
      <c r="L229" s="15"/>
      <c r="M229" s="15"/>
    </row>
    <row r="230" spans="2:13" ht="13.5" thickBot="1">
      <c r="B230" s="34"/>
      <c r="C230" s="90" t="s">
        <v>211</v>
      </c>
      <c r="K230" s="22"/>
      <c r="L230" s="15"/>
      <c r="M230" s="81">
        <v>11403.34</v>
      </c>
    </row>
    <row r="232" spans="1:2" ht="12.75">
      <c r="A232" s="61" t="s">
        <v>141</v>
      </c>
      <c r="B232" s="59" t="s">
        <v>212</v>
      </c>
    </row>
    <row r="233" spans="1:2" ht="9.75" customHeight="1">
      <c r="A233" s="61"/>
      <c r="B233" s="59"/>
    </row>
    <row r="234" spans="1:3" ht="12.75">
      <c r="A234" s="61"/>
      <c r="B234" s="59" t="s">
        <v>213</v>
      </c>
      <c r="C234" s="59" t="s">
        <v>214</v>
      </c>
    </row>
    <row r="235" spans="1:3" ht="9.75" customHeight="1">
      <c r="A235" s="61"/>
      <c r="B235" s="59"/>
      <c r="C235" s="34"/>
    </row>
    <row r="236" spans="1:3" ht="12.75">
      <c r="A236" s="61"/>
      <c r="B236" s="59"/>
      <c r="C236" s="34"/>
    </row>
    <row r="237" spans="1:3" ht="12.75">
      <c r="A237" s="61"/>
      <c r="B237" s="59"/>
      <c r="C237" s="34"/>
    </row>
    <row r="238" spans="1:3" ht="12.75">
      <c r="A238" s="61"/>
      <c r="B238" s="59"/>
      <c r="C238" s="91" t="s">
        <v>215</v>
      </c>
    </row>
    <row r="244" ht="12.75">
      <c r="C244" s="92" t="s">
        <v>216</v>
      </c>
    </row>
    <row r="260" ht="9" customHeight="1"/>
    <row r="261" ht="12.75">
      <c r="C261" t="s">
        <v>213</v>
      </c>
    </row>
    <row r="263" ht="12.75">
      <c r="C263" t="s">
        <v>217</v>
      </c>
    </row>
    <row r="266" ht="12.75">
      <c r="C266" t="s">
        <v>218</v>
      </c>
    </row>
    <row r="268" ht="12.75">
      <c r="C268" t="s">
        <v>219</v>
      </c>
    </row>
    <row r="270" ht="12.75">
      <c r="C270" t="s">
        <v>220</v>
      </c>
    </row>
    <row r="273" ht="12.75">
      <c r="C273" t="s">
        <v>221</v>
      </c>
    </row>
    <row r="280" spans="1:2" ht="12.75">
      <c r="A280" s="59" t="s">
        <v>170</v>
      </c>
      <c r="B280" s="59" t="s">
        <v>178</v>
      </c>
    </row>
    <row r="282" spans="1:2" ht="12.75">
      <c r="A282" s="61" t="s">
        <v>141</v>
      </c>
      <c r="B282" s="59" t="s">
        <v>222</v>
      </c>
    </row>
    <row r="283" spans="1:2" ht="12.75">
      <c r="A283" s="61"/>
      <c r="B283" s="59"/>
    </row>
    <row r="284" ht="12.75">
      <c r="B284" s="59" t="s">
        <v>223</v>
      </c>
    </row>
    <row r="288" ht="12.75">
      <c r="K288" s="31" t="s">
        <v>13</v>
      </c>
    </row>
    <row r="289" ht="12.75">
      <c r="C289" s="93" t="s">
        <v>224</v>
      </c>
    </row>
    <row r="290" spans="3:13" ht="12.75">
      <c r="C290" s="93" t="s">
        <v>225</v>
      </c>
      <c r="K290" s="15">
        <v>83287</v>
      </c>
      <c r="L290" s="15"/>
      <c r="M290" s="15"/>
    </row>
    <row r="291" spans="3:13" ht="12.75">
      <c r="C291" s="93" t="s">
        <v>226</v>
      </c>
      <c r="K291" s="15">
        <v>106582</v>
      </c>
      <c r="L291" s="15"/>
      <c r="M291" s="15"/>
    </row>
    <row r="292" spans="3:13" ht="12.75">
      <c r="C292" s="93" t="s">
        <v>227</v>
      </c>
      <c r="K292" s="15">
        <v>31721</v>
      </c>
      <c r="L292" s="15"/>
      <c r="M292" s="15"/>
    </row>
    <row r="293" spans="3:13" ht="12.75">
      <c r="C293" s="93" t="s">
        <v>228</v>
      </c>
      <c r="K293" s="15">
        <v>15109</v>
      </c>
      <c r="L293" s="15"/>
      <c r="M293" s="15"/>
    </row>
    <row r="294" spans="3:13" ht="17.25" customHeight="1">
      <c r="C294" s="93"/>
      <c r="K294" s="80">
        <f>SUM(K290:K293)</f>
        <v>236699</v>
      </c>
      <c r="L294" s="15"/>
      <c r="M294" s="15"/>
    </row>
    <row r="295" spans="3:13" ht="12.75">
      <c r="C295" s="93"/>
      <c r="K295" s="15"/>
      <c r="L295" s="15"/>
      <c r="M295" s="15"/>
    </row>
    <row r="296" spans="3:13" ht="12.75">
      <c r="C296" s="93" t="s">
        <v>229</v>
      </c>
      <c r="K296" s="15"/>
      <c r="L296" s="15"/>
      <c r="M296" s="15"/>
    </row>
    <row r="297" spans="3:13" ht="12.75">
      <c r="C297" s="93" t="s">
        <v>230</v>
      </c>
      <c r="K297" s="15">
        <v>163879</v>
      </c>
      <c r="L297" s="15"/>
      <c r="M297" s="15"/>
    </row>
    <row r="298" spans="3:13" ht="12.75">
      <c r="C298" s="93" t="s">
        <v>231</v>
      </c>
      <c r="K298" s="15">
        <v>34680</v>
      </c>
      <c r="L298" s="15"/>
      <c r="M298" s="15"/>
    </row>
    <row r="299" spans="3:13" ht="12.75">
      <c r="C299" s="93" t="s">
        <v>232</v>
      </c>
      <c r="K299" s="15">
        <v>3597</v>
      </c>
      <c r="L299" s="15"/>
      <c r="M299" s="15"/>
    </row>
    <row r="300" spans="3:13" ht="12.75">
      <c r="C300" s="93" t="s">
        <v>233</v>
      </c>
      <c r="K300" s="15">
        <v>34543</v>
      </c>
      <c r="L300" s="15"/>
      <c r="M300" s="15"/>
    </row>
    <row r="301" spans="11:13" ht="18" customHeight="1">
      <c r="K301" s="80">
        <f>SUM(K297:K300)</f>
        <v>236699</v>
      </c>
      <c r="L301" s="15"/>
      <c r="M301" s="15"/>
    </row>
    <row r="307" spans="1:2" ht="12.75">
      <c r="A307" s="61" t="s">
        <v>152</v>
      </c>
      <c r="B307" s="59" t="s">
        <v>234</v>
      </c>
    </row>
    <row r="309" spans="2:11" ht="12.75">
      <c r="B309" t="s">
        <v>213</v>
      </c>
      <c r="C309" t="s">
        <v>235</v>
      </c>
      <c r="K309" s="94" t="s">
        <v>236</v>
      </c>
    </row>
    <row r="310" ht="12.75">
      <c r="K310" s="95" t="str">
        <f>+K216</f>
        <v>31/12/04</v>
      </c>
    </row>
    <row r="311" ht="12.75">
      <c r="K311" s="94" t="s">
        <v>13</v>
      </c>
    </row>
    <row r="312" spans="7:11" ht="17.25" customHeight="1">
      <c r="G312" s="84" t="s">
        <v>237</v>
      </c>
      <c r="H312" s="34" t="s">
        <v>238</v>
      </c>
      <c r="K312" s="15">
        <v>56669</v>
      </c>
    </row>
    <row r="313" spans="7:11" ht="12.75">
      <c r="G313" s="96" t="s">
        <v>239</v>
      </c>
      <c r="H313" s="34" t="s">
        <v>240</v>
      </c>
      <c r="K313" s="15">
        <v>1500</v>
      </c>
    </row>
    <row r="314" spans="7:11" ht="12.75">
      <c r="G314" s="84" t="s">
        <v>241</v>
      </c>
      <c r="H314" s="34" t="s">
        <v>238</v>
      </c>
      <c r="K314" s="15">
        <v>50062</v>
      </c>
    </row>
    <row r="315" spans="7:11" ht="12.75">
      <c r="G315" s="84" t="s">
        <v>239</v>
      </c>
      <c r="H315" s="34" t="s">
        <v>240</v>
      </c>
      <c r="K315" s="15">
        <v>30000</v>
      </c>
    </row>
    <row r="317" spans="2:3" ht="12.75">
      <c r="B317" t="s">
        <v>217</v>
      </c>
      <c r="C317" t="s">
        <v>242</v>
      </c>
    </row>
    <row r="320" spans="1:2" ht="12.75">
      <c r="A320" s="61" t="s">
        <v>154</v>
      </c>
      <c r="B320" s="59" t="s">
        <v>243</v>
      </c>
    </row>
    <row r="325" spans="1:2" ht="12.75">
      <c r="A325" s="61" t="s">
        <v>244</v>
      </c>
      <c r="B325" s="59" t="s">
        <v>245</v>
      </c>
    </row>
    <row r="331" spans="1:2" ht="12.75">
      <c r="A331" s="61" t="s">
        <v>158</v>
      </c>
      <c r="B331" s="59" t="s">
        <v>94</v>
      </c>
    </row>
    <row r="336" spans="1:2" ht="12.75">
      <c r="A336" s="59" t="s">
        <v>170</v>
      </c>
      <c r="B336" s="59" t="s">
        <v>178</v>
      </c>
    </row>
    <row r="338" spans="1:2" ht="12.75">
      <c r="A338" s="61" t="s">
        <v>246</v>
      </c>
      <c r="B338" s="59" t="s">
        <v>247</v>
      </c>
    </row>
    <row r="348" spans="1:2" ht="12.75">
      <c r="A348" s="61" t="s">
        <v>248</v>
      </c>
      <c r="B348" s="59" t="s">
        <v>249</v>
      </c>
    </row>
  </sheetData>
  <mergeCells count="2">
    <mergeCell ref="J127:K127"/>
    <mergeCell ref="L127:M127"/>
  </mergeCells>
  <printOptions/>
  <pageMargins left="0.55" right="0.25" top="0.56" bottom="0" header="0.21" footer="0.2"/>
  <pageSetup firstPageNumber="5" useFirstPageNumber="1" horizontalDpi="600" verticalDpi="600" orientation="portrait" paperSize="9" scale="95" r:id="rId2"/>
  <headerFooter alignWithMargins="0">
    <oddFooter>&amp;RPage &amp;P of 11</oddFooter>
  </headerFooter>
  <rowBreaks count="6" manualBreakCount="6">
    <brk id="60" max="255" man="1"/>
    <brk id="111" max="255" man="1"/>
    <brk id="167" max="255" man="1"/>
    <brk id="221" max="255" man="1"/>
    <brk id="279" max="255" man="1"/>
    <brk id="3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&amp; Oriental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csphang</dc:creator>
  <cp:keywords/>
  <dc:description/>
  <cp:lastModifiedBy>E &amp; O Property Development</cp:lastModifiedBy>
  <dcterms:created xsi:type="dcterms:W3CDTF">2005-02-22T04:10:48Z</dcterms:created>
  <dcterms:modified xsi:type="dcterms:W3CDTF">2005-02-25T09:13:11Z</dcterms:modified>
  <cp:category/>
  <cp:version/>
  <cp:contentType/>
  <cp:contentStatus/>
</cp:coreProperties>
</file>